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1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vollm\Dropbox\Share Carmen Xavier\Excel-Vorlagen für Community\Uploaddateien für Carmen\Zusätzliche Templates\"/>
    </mc:Choice>
  </mc:AlternateContent>
  <xr:revisionPtr revIDLastSave="0" documentId="13_ncr:1_{05A03CB9-4C54-427F-8438-D843F1E0E8C6}" xr6:coauthVersionLast="47" xr6:coauthVersionMax="47" xr10:uidLastSave="{00000000-0000-0000-0000-000000000000}"/>
  <workbookProtection workbookAlgorithmName="SHA-512" workbookHashValue="xTHocLsX8bMFGthzSJmmnIkkqIqBWg6E26VogOPFxGOYGWAF6zKVJWGpBwHEYMwzRKp2rzjElovnSvW9BcPsEA==" workbookSaltValue="D1ydmFFh8t2YVCm0wp7SEQ==" workbookSpinCount="100000" lockStructure="1"/>
  <bookViews>
    <workbookView xWindow="285" yWindow="375" windowWidth="20580" windowHeight="17355" xr2:uid="{00000000-000D-0000-FFFF-FFFF00000000}"/>
  </bookViews>
  <sheets>
    <sheet name="Nutzungshinweise" sheetId="6" r:id="rId1"/>
    <sheet name="Histogramm" sheetId="5" r:id="rId2"/>
  </sheets>
  <definedNames>
    <definedName name="ABC">Histogramm!$F$7</definedName>
    <definedName name="Anzahl">Histogramm!$F$10</definedName>
    <definedName name="AnzahlKlassen">Histogramm!$F$9</definedName>
    <definedName name="BEOBPOGW">Histogramm!$F$43</definedName>
    <definedName name="BEOBPPM">Histogramm!$F$42</definedName>
    <definedName name="BEOBPUGW">Histogramm!$F$42</definedName>
    <definedName name="BERP">Histogramm!$F$39</definedName>
    <definedName name="BERPOGW">Histogramm!$F$38</definedName>
    <definedName name="BERPUGW">Histogramm!$F$37</definedName>
    <definedName name="CP">Histogramm!$F$28</definedName>
    <definedName name="CPK">Histogramm!$F$29</definedName>
    <definedName name="CPO">Histogramm!$F$27</definedName>
    <definedName name="CPU">Histogramm!$F$26</definedName>
    <definedName name="_xlnm.Print_Area" localSheetId="1">Histogramm!$A$1:$P$55</definedName>
    <definedName name="Maximum">Histogramm!$F$16</definedName>
    <definedName name="Median">Histogramm!$F$13</definedName>
    <definedName name="Merkmal">Histogramm!$F$4</definedName>
    <definedName name="Minimum">Histogramm!$F$15</definedName>
    <definedName name="Mittelwert">Histogramm!$F$11</definedName>
    <definedName name="OGW">Histogramm!$F$8</definedName>
    <definedName name="P">Histogramm!$F$39</definedName>
    <definedName name="POGW">Histogramm!$F$38</definedName>
    <definedName name="PUGW">Histogramm!$F$37</definedName>
    <definedName name="Sollwert">Histogramm!$F$6</definedName>
    <definedName name="Spannweite">Histogramm!$F$14</definedName>
    <definedName name="Standardabweichung">Histogramm!$F$12</definedName>
    <definedName name="UGW">Histogramm!$F$7</definedName>
    <definedName name="USG">Histogramm!$F$7</definedName>
    <definedName name="xi">Histogramm!$C$5:$C$5000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88" i="5" l="1"/>
  <c r="J87" i="5"/>
  <c r="J92" i="5"/>
  <c r="F59" i="5"/>
  <c r="F16" i="5"/>
  <c r="F15" i="5"/>
  <c r="F64" i="5" s="1"/>
  <c r="F14" i="5"/>
  <c r="I67" i="5" s="1"/>
  <c r="F13" i="5"/>
  <c r="F12" i="5"/>
  <c r="F11" i="5"/>
  <c r="F98" i="5" s="1"/>
  <c r="F10" i="5"/>
  <c r="I90" i="5"/>
  <c r="I89" i="5"/>
  <c r="J91" i="5" l="1"/>
  <c r="F97" i="5"/>
  <c r="G98" i="5"/>
  <c r="I66" i="5"/>
  <c r="I81" i="5"/>
  <c r="I77" i="5"/>
  <c r="I73" i="5"/>
  <c r="I69" i="5"/>
  <c r="J89" i="5"/>
  <c r="F99" i="5"/>
  <c r="I82" i="5"/>
  <c r="I78" i="5"/>
  <c r="I74" i="5"/>
  <c r="I70" i="5"/>
  <c r="I64" i="5"/>
  <c r="G64" i="5" s="1"/>
  <c r="I80" i="5"/>
  <c r="I76" i="5"/>
  <c r="I72" i="5"/>
  <c r="I68" i="5"/>
  <c r="I65" i="5"/>
  <c r="F65" i="5" s="1"/>
  <c r="J90" i="5"/>
  <c r="I83" i="5"/>
  <c r="I79" i="5"/>
  <c r="I75" i="5"/>
  <c r="I71" i="5"/>
  <c r="H64" i="5" l="1"/>
  <c r="J64" i="5"/>
  <c r="F66" i="5"/>
  <c r="G65" i="5"/>
  <c r="F100" i="5"/>
  <c r="G99" i="5"/>
  <c r="F96" i="5"/>
  <c r="G97" i="5"/>
  <c r="H65" i="5" l="1"/>
  <c r="J65" i="5"/>
  <c r="F95" i="5"/>
  <c r="G96" i="5"/>
  <c r="G66" i="5"/>
  <c r="F67" i="5"/>
  <c r="K64" i="5"/>
  <c r="L64" i="5"/>
  <c r="M64" i="5" s="1"/>
  <c r="N64" i="5" s="1"/>
  <c r="F101" i="5"/>
  <c r="G100" i="5"/>
  <c r="K65" i="5" l="1"/>
  <c r="L65" i="5"/>
  <c r="M65" i="5" s="1"/>
  <c r="N65" i="5" s="1"/>
  <c r="F94" i="5"/>
  <c r="G95" i="5"/>
  <c r="G67" i="5"/>
  <c r="F68" i="5"/>
  <c r="F102" i="5"/>
  <c r="G101" i="5"/>
  <c r="J66" i="5"/>
  <c r="H66" i="5"/>
  <c r="G102" i="5" l="1"/>
  <c r="F103" i="5"/>
  <c r="L66" i="5"/>
  <c r="M66" i="5" s="1"/>
  <c r="N66" i="5" s="1"/>
  <c r="K66" i="5"/>
  <c r="J67" i="5"/>
  <c r="H67" i="5"/>
  <c r="F93" i="5"/>
  <c r="G94" i="5"/>
  <c r="F69" i="5"/>
  <c r="G68" i="5"/>
  <c r="F70" i="5" l="1"/>
  <c r="G69" i="5"/>
  <c r="F92" i="5"/>
  <c r="G93" i="5"/>
  <c r="J68" i="5"/>
  <c r="H68" i="5"/>
  <c r="G103" i="5"/>
  <c r="F104" i="5"/>
  <c r="K67" i="5"/>
  <c r="L67" i="5"/>
  <c r="M67" i="5" s="1"/>
  <c r="N67" i="5" s="1"/>
  <c r="K68" i="5" l="1"/>
  <c r="L68" i="5"/>
  <c r="M68" i="5" s="1"/>
  <c r="N68" i="5" s="1"/>
  <c r="H69" i="5"/>
  <c r="J69" i="5"/>
  <c r="F91" i="5"/>
  <c r="G92" i="5"/>
  <c r="F105" i="5"/>
  <c r="G104" i="5"/>
  <c r="G70" i="5"/>
  <c r="F71" i="5"/>
  <c r="F106" i="5" l="1"/>
  <c r="G105" i="5"/>
  <c r="G71" i="5"/>
  <c r="F72" i="5"/>
  <c r="H70" i="5"/>
  <c r="J70" i="5"/>
  <c r="F90" i="5"/>
  <c r="G91" i="5"/>
  <c r="K69" i="5"/>
  <c r="L69" i="5"/>
  <c r="M69" i="5" s="1"/>
  <c r="N69" i="5" s="1"/>
  <c r="F89" i="5" l="1"/>
  <c r="G90" i="5"/>
  <c r="F73" i="5"/>
  <c r="G72" i="5"/>
  <c r="J71" i="5"/>
  <c r="H71" i="5"/>
  <c r="L70" i="5"/>
  <c r="M70" i="5" s="1"/>
  <c r="N70" i="5" s="1"/>
  <c r="K70" i="5"/>
  <c r="G106" i="5"/>
  <c r="F107" i="5"/>
  <c r="F74" i="5" l="1"/>
  <c r="G73" i="5"/>
  <c r="J72" i="5"/>
  <c r="H72" i="5"/>
  <c r="F108" i="5"/>
  <c r="G107" i="5"/>
  <c r="K71" i="5"/>
  <c r="L71" i="5"/>
  <c r="M71" i="5" s="1"/>
  <c r="N71" i="5" s="1"/>
  <c r="G89" i="5"/>
  <c r="F88" i="5"/>
  <c r="L72" i="5" l="1"/>
  <c r="M72" i="5" s="1"/>
  <c r="N72" i="5" s="1"/>
  <c r="K72" i="5"/>
  <c r="H73" i="5"/>
  <c r="J73" i="5"/>
  <c r="G88" i="5"/>
  <c r="F87" i="5"/>
  <c r="G87" i="5" s="1"/>
  <c r="F109" i="5"/>
  <c r="G109" i="5" s="1"/>
  <c r="G108" i="5"/>
  <c r="G74" i="5"/>
  <c r="F75" i="5"/>
  <c r="K73" i="5" l="1"/>
  <c r="L73" i="5"/>
  <c r="M73" i="5" s="1"/>
  <c r="N73" i="5" s="1"/>
  <c r="G75" i="5"/>
  <c r="F76" i="5"/>
  <c r="H74" i="5"/>
  <c r="J74" i="5"/>
  <c r="F77" i="5" l="1"/>
  <c r="G76" i="5"/>
  <c r="H75" i="5"/>
  <c r="J75" i="5"/>
  <c r="K74" i="5"/>
  <c r="L74" i="5"/>
  <c r="M74" i="5" s="1"/>
  <c r="N74" i="5" s="1"/>
  <c r="J76" i="5" l="1"/>
  <c r="H76" i="5"/>
  <c r="L75" i="5"/>
  <c r="M75" i="5" s="1"/>
  <c r="N75" i="5" s="1"/>
  <c r="K75" i="5"/>
  <c r="F78" i="5"/>
  <c r="G77" i="5"/>
  <c r="G78" i="5" l="1"/>
  <c r="F79" i="5"/>
  <c r="J77" i="5"/>
  <c r="H77" i="5"/>
  <c r="L76" i="5"/>
  <c r="M76" i="5" s="1"/>
  <c r="N76" i="5" s="1"/>
  <c r="K76" i="5"/>
  <c r="K77" i="5" l="1"/>
  <c r="L77" i="5"/>
  <c r="M77" i="5" s="1"/>
  <c r="N77" i="5" s="1"/>
  <c r="G79" i="5"/>
  <c r="F80" i="5"/>
  <c r="H78" i="5"/>
  <c r="J78" i="5"/>
  <c r="F81" i="5" l="1"/>
  <c r="G80" i="5"/>
  <c r="J79" i="5"/>
  <c r="H79" i="5"/>
  <c r="L78" i="5"/>
  <c r="M78" i="5" s="1"/>
  <c r="N78" i="5" s="1"/>
  <c r="K78" i="5"/>
  <c r="J80" i="5" l="1"/>
  <c r="H80" i="5"/>
  <c r="L79" i="5"/>
  <c r="M79" i="5" s="1"/>
  <c r="N79" i="5" s="1"/>
  <c r="K79" i="5"/>
  <c r="F82" i="5"/>
  <c r="G81" i="5"/>
  <c r="F83" i="5" l="1"/>
  <c r="G83" i="5" s="1"/>
  <c r="G82" i="5"/>
  <c r="H81" i="5"/>
  <c r="J81" i="5"/>
  <c r="L80" i="5"/>
  <c r="M80" i="5" s="1"/>
  <c r="N80" i="5" s="1"/>
  <c r="K80" i="5"/>
  <c r="L81" i="5" l="1"/>
  <c r="M81" i="5" s="1"/>
  <c r="N81" i="5" s="1"/>
  <c r="K81" i="5"/>
  <c r="H82" i="5"/>
  <c r="J82" i="5"/>
  <c r="H83" i="5"/>
  <c r="J83" i="5"/>
  <c r="K82" i="5" l="1"/>
  <c r="L82" i="5"/>
  <c r="M82" i="5" s="1"/>
  <c r="N82" i="5" s="1"/>
  <c r="K83" i="5"/>
  <c r="L83" i="5"/>
  <c r="M83" i="5" s="1"/>
  <c r="N83" i="5" s="1"/>
  <c r="K87" i="5" s="1"/>
  <c r="K88" i="5" s="1"/>
  <c r="K89" i="5" s="1"/>
  <c r="K90" i="5" s="1"/>
  <c r="K91" i="5" s="1"/>
  <c r="K92" i="5" s="1"/>
</calcChain>
</file>

<file path=xl/sharedStrings.xml><?xml version="1.0" encoding="utf-8"?>
<sst xmlns="http://schemas.openxmlformats.org/spreadsheetml/2006/main" count="77" uniqueCount="68">
  <si>
    <t>Umfang der Stichprobe</t>
  </si>
  <si>
    <t>i</t>
  </si>
  <si>
    <t>Merkmal:</t>
  </si>
  <si>
    <t>Maßeinheit:</t>
  </si>
  <si>
    <t>Nummer</t>
  </si>
  <si>
    <t>Untere</t>
  </si>
  <si>
    <t>Obere</t>
  </si>
  <si>
    <t>Absolute</t>
  </si>
  <si>
    <t>Relative</t>
  </si>
  <si>
    <t>Häufig-</t>
  </si>
  <si>
    <t>der</t>
  </si>
  <si>
    <t>Klassen-</t>
  </si>
  <si>
    <t>Summen-</t>
  </si>
  <si>
    <t>keits-</t>
  </si>
  <si>
    <t>Klasse</t>
  </si>
  <si>
    <t>grenze</t>
  </si>
  <si>
    <t>mitte</t>
  </si>
  <si>
    <t>breite</t>
  </si>
  <si>
    <t>häufigkeit</t>
  </si>
  <si>
    <t>Häufigkeit</t>
  </si>
  <si>
    <t>dichte</t>
  </si>
  <si>
    <t>j</t>
  </si>
  <si>
    <t>h(x)</t>
  </si>
  <si>
    <t>Minimum</t>
  </si>
  <si>
    <t>Maximum</t>
  </si>
  <si>
    <t>Mittelwert</t>
  </si>
  <si>
    <t>Sollwert</t>
  </si>
  <si>
    <t>Histogramm Normalverteilung</t>
  </si>
  <si>
    <t>Histogramm Messwerte</t>
  </si>
  <si>
    <t>mm</t>
  </si>
  <si>
    <t>Anzahl Klassen Histogramm</t>
  </si>
  <si>
    <t>Standardabweichung s</t>
  </si>
  <si>
    <t>Median z</t>
  </si>
  <si>
    <t>Spannweite R</t>
  </si>
  <si>
    <r>
      <t>Sollwert m</t>
    </r>
    <r>
      <rPr>
        <vertAlign val="subscript"/>
        <sz val="10"/>
        <rFont val="Calibri"/>
        <family val="2"/>
      </rPr>
      <t>soll</t>
    </r>
    <r>
      <rPr>
        <sz val="10"/>
        <rFont val="Calibri"/>
        <family val="2"/>
      </rPr>
      <t xml:space="preserve"> =</t>
    </r>
  </si>
  <si>
    <t>Histogramm</t>
  </si>
  <si>
    <t>Länge</t>
  </si>
  <si>
    <t>Diagramm</t>
  </si>
  <si>
    <t>Zellen sind veränderbar</t>
  </si>
  <si>
    <t>mailto:info@sixsigma-lean.com</t>
  </si>
  <si>
    <t>Wenn Du deine eigenen Vorlagen mit der Business Community teilen möchtest, kontaktiere Xavier &amp; Dominik unter:</t>
  </si>
  <si>
    <t>MACH MIT!
WERDE TEIL DER LEAN SIX SIGMA COMMUNITY!</t>
  </si>
  <si>
    <t>Melde Dich kostenlos &amp; völlig unverbindlich an und lass uns gemeinsam Kompliziertes einfach machen!
Wir sind auch sozial engagiert und bieten u.a. ausgewählten motivierten Studenten aus unserer Region an, an Inhouse-Training bei unseren Kunden kostenfrei teilzunehmen, sofern der Kunde dies gestattet.</t>
  </si>
  <si>
    <r>
      <t xml:space="preserve">HAST DU </t>
    </r>
    <r>
      <rPr>
        <b/>
        <sz val="25"/>
        <color theme="1"/>
        <rFont val="Calibri"/>
        <family val="2"/>
        <scheme val="minor"/>
      </rPr>
      <t xml:space="preserve">LUST </t>
    </r>
    <r>
      <rPr>
        <sz val="25"/>
        <color theme="1"/>
        <rFont val="Calibri"/>
        <family val="2"/>
        <scheme val="minor"/>
      </rPr>
      <t>MITZU-MACHEN?</t>
    </r>
  </si>
  <si>
    <t>https://www.sixsigma-lean.com/community/</t>
  </si>
  <si>
    <r>
      <t xml:space="preserve">Als Teilnehmer unserer Business Community kannst Du </t>
    </r>
    <r>
      <rPr>
        <b/>
        <sz val="15"/>
        <color theme="1"/>
        <rFont val="Calibri"/>
        <family val="2"/>
        <scheme val="minor"/>
      </rPr>
      <t>diese und viele weitere hilfreiche Toolvorlagen</t>
    </r>
    <r>
      <rPr>
        <sz val="15"/>
        <color theme="1"/>
        <rFont val="Calibri"/>
        <family val="2"/>
        <scheme val="minor"/>
      </rPr>
      <t xml:space="preserve"> für Lean Six Sigma und Problemlösung kostenfrei nutzen. Außerdem erhältst Du Zugriff auf viele Praxisvideos &amp; Ressourcen, z.B. Artikel und Videos zu neuesten Ansätzen &amp; Trends, einfach erklärt von Dominik &amp; Xavier.
Hier findest Du raus, zu welchen Themen wir uns austauschen:
</t>
    </r>
  </si>
  <si>
    <r>
      <t xml:space="preserve">WAS HAST </t>
    </r>
    <r>
      <rPr>
        <b/>
        <sz val="25"/>
        <color theme="1"/>
        <rFont val="Calibri"/>
        <family val="2"/>
        <scheme val="minor"/>
      </rPr>
      <t xml:space="preserve">DU </t>
    </r>
    <r>
      <rPr>
        <sz val="25"/>
        <color theme="1"/>
        <rFont val="Calibri"/>
        <family val="2"/>
        <scheme val="minor"/>
      </rPr>
      <t>DAVON?</t>
    </r>
  </si>
  <si>
    <t>Gemeinsam mit Dir und weiteren Gleichgesinnten bauen wir eine Business Community zu Lean Six Sigma und zur technischen Problemlösung auf - und bringen Menschen mit Lösungen zusammen, indem wir Kompliziertes einfach machen!</t>
  </si>
  <si>
    <r>
      <t xml:space="preserve">WAS IST UNSERE
</t>
    </r>
    <r>
      <rPr>
        <b/>
        <sz val="25"/>
        <color theme="1"/>
        <rFont val="Calibri"/>
        <family val="2"/>
        <scheme val="minor"/>
      </rPr>
      <t>IDEE?</t>
    </r>
  </si>
  <si>
    <t>Wir sind Menschen, die an Lean Six Sigma glauben und sind überzeugt, dass Lean Six Sigma &amp; faktenbasierte Problemlösung wirklich jedem helfen kann!</t>
  </si>
  <si>
    <r>
      <t xml:space="preserve">WER SIND
</t>
    </r>
    <r>
      <rPr>
        <b/>
        <sz val="25"/>
        <color theme="1"/>
        <rFont val="Calibri"/>
        <family val="2"/>
        <scheme val="minor"/>
      </rPr>
      <t>WIR?</t>
    </r>
  </si>
  <si>
    <r>
      <rPr>
        <sz val="35"/>
        <color rgb="FFEE9D30"/>
        <rFont val="Calibri"/>
        <family val="2"/>
        <scheme val="minor"/>
      </rPr>
      <t xml:space="preserve">LEAN SIX SIGMA BUSINESS </t>
    </r>
    <r>
      <rPr>
        <b/>
        <sz val="35"/>
        <color rgb="FFEE9D30"/>
        <rFont val="Calibri"/>
        <family val="2"/>
        <scheme val="minor"/>
      </rPr>
      <t>COMMUNITY</t>
    </r>
  </si>
  <si>
    <t>Nutzungshinweise</t>
  </si>
  <si>
    <r>
      <t>UKG</t>
    </r>
    <r>
      <rPr>
        <vertAlign val="subscript"/>
        <sz val="10"/>
        <color theme="0"/>
        <rFont val="Calibri"/>
        <family val="2"/>
      </rPr>
      <t>j</t>
    </r>
  </si>
  <si>
    <r>
      <t>OKG</t>
    </r>
    <r>
      <rPr>
        <vertAlign val="subscript"/>
        <sz val="10"/>
        <color theme="0"/>
        <rFont val="Calibri"/>
        <family val="2"/>
      </rPr>
      <t>j</t>
    </r>
  </si>
  <si>
    <r>
      <t>x</t>
    </r>
    <r>
      <rPr>
        <vertAlign val="subscript"/>
        <sz val="10"/>
        <color theme="0"/>
        <rFont val="Calibri"/>
        <family val="2"/>
      </rPr>
      <t>j</t>
    </r>
    <r>
      <rPr>
        <sz val="10"/>
        <color theme="0"/>
        <rFont val="Calibri"/>
        <family val="2"/>
      </rPr>
      <t>´</t>
    </r>
  </si>
  <si>
    <r>
      <t>w</t>
    </r>
    <r>
      <rPr>
        <vertAlign val="subscript"/>
        <sz val="10"/>
        <color theme="0"/>
        <rFont val="Calibri"/>
        <family val="2"/>
      </rPr>
      <t>j</t>
    </r>
  </si>
  <si>
    <r>
      <t>G(OKG</t>
    </r>
    <r>
      <rPr>
        <vertAlign val="subscript"/>
        <sz val="10"/>
        <color theme="0"/>
        <rFont val="Calibri"/>
        <family val="2"/>
      </rPr>
      <t>j</t>
    </r>
    <r>
      <rPr>
        <sz val="10"/>
        <color theme="0"/>
        <rFont val="Calibri"/>
        <family val="2"/>
      </rPr>
      <t>)</t>
    </r>
  </si>
  <si>
    <r>
      <t>H(OKG</t>
    </r>
    <r>
      <rPr>
        <vertAlign val="subscript"/>
        <sz val="10"/>
        <color theme="0"/>
        <rFont val="Calibri"/>
        <family val="2"/>
      </rPr>
      <t>j</t>
    </r>
    <r>
      <rPr>
        <sz val="10"/>
        <color theme="0"/>
        <rFont val="Calibri"/>
        <family val="2"/>
      </rPr>
      <t>)</t>
    </r>
  </si>
  <si>
    <r>
      <t>n</t>
    </r>
    <r>
      <rPr>
        <vertAlign val="subscript"/>
        <sz val="10"/>
        <color theme="0"/>
        <rFont val="Calibri"/>
        <family val="2"/>
      </rPr>
      <t>j</t>
    </r>
  </si>
  <si>
    <r>
      <t>h</t>
    </r>
    <r>
      <rPr>
        <vertAlign val="subscript"/>
        <sz val="10"/>
        <color theme="0"/>
        <rFont val="Calibri"/>
        <family val="2"/>
      </rPr>
      <t>j</t>
    </r>
  </si>
  <si>
    <t>Anzahl Klassen =</t>
  </si>
  <si>
    <t>Untere Spezifikationsgrenze USG =</t>
  </si>
  <si>
    <t>Oberer Spezifikationsgrenze OSG =</t>
  </si>
  <si>
    <t>Mittelwert mw</t>
  </si>
  <si>
    <t>Messwerte</t>
  </si>
  <si>
    <t>USG</t>
  </si>
  <si>
    <t>OSG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</si>
</sst>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.00\ _€_-;\-* #,##0.00\ _€_-;_-* &quot;-&quot;??\ _€_-;_-@_-"/>
    <numFmt numFmtId="165" formatCode="0.00000"/>
    <numFmt numFmtId="166" formatCode="0.0%"/>
    <numFmt numFmtId="167" formatCode="0.000"/>
    <numFmt numFmtId="168" formatCode="#,##0.00_ ;\-#,##0.00\ "/>
    <numFmt numFmtId="169" formatCode="0.0000"/>
    <numFmt numFmtId="170" formatCode="#,##0.0000_ ;\-#,##0.0000\ "/>
  </numFmts>
  <fonts count="28" x14ac:knownFonts="1">
    <font>
      <sz val="11"/>
      <color theme="1"/>
      <name val="Calibri"/>
      <family val="2"/>
      <scheme val="minor"/>
    </font>
    <font>
      <vertAlign val="subscript"/>
      <sz val="10"/>
      <name val="Calibri"/>
      <family val="2"/>
    </font>
    <font>
      <sz val="10"/>
      <name val="Calibri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sz val="14"/>
      <name val="Calibri"/>
      <family val="2"/>
      <scheme val="minor"/>
    </font>
    <font>
      <sz val="10"/>
      <name val="Calibri"/>
      <family val="2"/>
      <scheme val="minor"/>
    </font>
    <font>
      <u/>
      <sz val="10"/>
      <name val="Calibri"/>
      <family val="2"/>
      <scheme val="minor"/>
    </font>
    <font>
      <sz val="36"/>
      <name val="Calibri"/>
      <family val="2"/>
      <scheme val="minor"/>
    </font>
    <font>
      <b/>
      <sz val="15"/>
      <color rgb="FF00B050"/>
      <name val="Calibri"/>
      <family val="2"/>
      <scheme val="minor"/>
    </font>
    <font>
      <sz val="15"/>
      <color theme="1"/>
      <name val="Calibri"/>
      <family val="2"/>
      <scheme val="minor"/>
    </font>
    <font>
      <b/>
      <sz val="15"/>
      <color theme="0"/>
      <name val="Calibri"/>
      <family val="2"/>
      <scheme val="minor"/>
    </font>
    <font>
      <sz val="25"/>
      <color theme="1"/>
      <name val="Calibri"/>
      <family val="2"/>
      <scheme val="minor"/>
    </font>
    <font>
      <b/>
      <sz val="25"/>
      <color theme="1"/>
      <name val="Calibri"/>
      <family val="2"/>
      <scheme val="minor"/>
    </font>
    <font>
      <b/>
      <sz val="15"/>
      <color theme="1"/>
      <name val="Calibri"/>
      <family val="2"/>
      <scheme val="minor"/>
    </font>
    <font>
      <u/>
      <sz val="15"/>
      <name val="Calibri"/>
      <family val="2"/>
      <scheme val="minor"/>
    </font>
    <font>
      <b/>
      <sz val="35"/>
      <color rgb="FFEE9D30"/>
      <name val="Calibri"/>
      <family val="2"/>
      <scheme val="minor"/>
    </font>
    <font>
      <sz val="35"/>
      <color rgb="FFEE9D30"/>
      <name val="Calibri"/>
      <family val="2"/>
      <scheme val="minor"/>
    </font>
    <font>
      <sz val="15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vertAlign val="subscript"/>
      <sz val="10"/>
      <color theme="0"/>
      <name val="Calibri"/>
      <family val="2"/>
    </font>
    <font>
      <sz val="10"/>
      <color theme="0"/>
      <name val="Calibri"/>
      <family val="2"/>
    </font>
    <font>
      <sz val="11"/>
      <color rgb="FFFF0000"/>
      <name val="Calibri"/>
      <family val="2"/>
      <scheme val="minor"/>
    </font>
    <font>
      <sz val="26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theme="6" tint="0.79998168889431442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ck">
        <color rgb="FF00B050"/>
      </right>
      <top/>
      <bottom style="thick">
        <color rgb="FF00B050"/>
      </bottom>
      <diagonal/>
    </border>
    <border>
      <left/>
      <right/>
      <top/>
      <bottom style="thick">
        <color rgb="FF00B050"/>
      </bottom>
      <diagonal/>
    </border>
    <border>
      <left style="thick">
        <color rgb="FF00B050"/>
      </left>
      <right/>
      <top/>
      <bottom style="thick">
        <color rgb="FF00B050"/>
      </bottom>
      <diagonal/>
    </border>
    <border>
      <left/>
      <right style="thick">
        <color rgb="FF00B050"/>
      </right>
      <top/>
      <bottom/>
      <diagonal/>
    </border>
    <border>
      <left style="thick">
        <color rgb="FF00B050"/>
      </left>
      <right/>
      <top/>
      <bottom/>
      <diagonal/>
    </border>
    <border>
      <left/>
      <right style="thick">
        <color rgb="FF00B050"/>
      </right>
      <top style="thick">
        <color rgb="FF00B050"/>
      </top>
      <bottom/>
      <diagonal/>
    </border>
    <border>
      <left/>
      <right/>
      <top style="thick">
        <color rgb="FF00B050"/>
      </top>
      <bottom/>
      <diagonal/>
    </border>
    <border>
      <left style="thick">
        <color rgb="FF00B050"/>
      </left>
      <right/>
      <top style="thick">
        <color rgb="FF00B05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4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9" fontId="3" fillId="0" borderId="0" applyFont="0" applyFill="0" applyBorder="0" applyAlignment="0" applyProtection="0"/>
  </cellStyleXfs>
  <cellXfs count="109">
    <xf numFmtId="0" fontId="0" fillId="0" borderId="0" xfId="0"/>
    <xf numFmtId="0" fontId="0" fillId="0" borderId="0" xfId="0" applyBorder="1" applyProtection="1">
      <protection hidden="1"/>
    </xf>
    <xf numFmtId="0" fontId="5" fillId="0" borderId="0" xfId="0" applyFont="1" applyBorder="1" applyProtection="1">
      <protection hidden="1"/>
    </xf>
    <xf numFmtId="0" fontId="5" fillId="0" borderId="0" xfId="0" applyFont="1" applyFill="1" applyBorder="1" applyAlignment="1" applyProtection="1">
      <alignment vertical="center"/>
      <protection hidden="1"/>
    </xf>
    <xf numFmtId="0" fontId="5" fillId="0" borderId="0" xfId="0" applyFont="1" applyFill="1" applyBorder="1" applyProtection="1">
      <protection hidden="1"/>
    </xf>
    <xf numFmtId="167" fontId="6" fillId="0" borderId="0" xfId="0" applyNumberFormat="1" applyFont="1" applyBorder="1" applyProtection="1">
      <protection hidden="1"/>
    </xf>
    <xf numFmtId="0" fontId="5" fillId="2" borderId="1" xfId="0" applyFont="1" applyFill="1" applyBorder="1" applyProtection="1">
      <protection hidden="1"/>
    </xf>
    <xf numFmtId="167" fontId="6" fillId="2" borderId="1" xfId="0" applyNumberFormat="1" applyFont="1" applyFill="1" applyBorder="1" applyProtection="1">
      <protection hidden="1"/>
    </xf>
    <xf numFmtId="0" fontId="7" fillId="2" borderId="1" xfId="0" applyFont="1" applyFill="1" applyBorder="1" applyAlignment="1" applyProtection="1">
      <alignment horizontal="center" vertical="center"/>
      <protection hidden="1"/>
    </xf>
    <xf numFmtId="167" fontId="7" fillId="2" borderId="1" xfId="0" applyNumberFormat="1" applyFont="1" applyFill="1" applyBorder="1" applyAlignment="1" applyProtection="1">
      <alignment horizontal="center" vertical="center"/>
      <protection hidden="1"/>
    </xf>
    <xf numFmtId="0" fontId="7" fillId="0" borderId="0" xfId="0" applyFont="1" applyFill="1" applyBorder="1" applyAlignment="1" applyProtection="1">
      <alignment vertical="center"/>
      <protection hidden="1"/>
    </xf>
    <xf numFmtId="0" fontId="7" fillId="0" borderId="0" xfId="0" applyFont="1" applyFill="1" applyBorder="1" applyProtection="1">
      <protection hidden="1"/>
    </xf>
    <xf numFmtId="0" fontId="7" fillId="0" borderId="0" xfId="0" applyFont="1" applyBorder="1" applyAlignment="1" applyProtection="1">
      <alignment vertical="center"/>
      <protection hidden="1"/>
    </xf>
    <xf numFmtId="0" fontId="7" fillId="0" borderId="0" xfId="0" applyFont="1" applyFill="1" applyBorder="1" applyAlignment="1" applyProtection="1">
      <alignment horizontal="right" vertical="center"/>
      <protection hidden="1"/>
    </xf>
    <xf numFmtId="14" fontId="7" fillId="0" borderId="0" xfId="0" applyNumberFormat="1" applyFont="1" applyFill="1" applyBorder="1" applyAlignment="1" applyProtection="1">
      <alignment horizontal="center" vertical="center"/>
      <protection hidden="1"/>
    </xf>
    <xf numFmtId="1" fontId="7" fillId="0" borderId="0" xfId="3" applyNumberFormat="1" applyFont="1" applyFill="1" applyBorder="1" applyAlignment="1" applyProtection="1">
      <alignment horizontal="center" vertical="center"/>
      <protection hidden="1"/>
    </xf>
    <xf numFmtId="0" fontId="8" fillId="0" borderId="0" xfId="2" applyFont="1" applyFill="1" applyBorder="1" applyAlignment="1" applyProtection="1">
      <alignment vertical="center"/>
      <protection hidden="1"/>
    </xf>
    <xf numFmtId="0" fontId="7" fillId="0" borderId="0" xfId="0" applyFont="1" applyBorder="1" applyProtection="1">
      <protection hidden="1"/>
    </xf>
    <xf numFmtId="2" fontId="7" fillId="0" borderId="0" xfId="0" applyNumberFormat="1" applyFont="1" applyFill="1" applyBorder="1" applyAlignment="1" applyProtection="1">
      <alignment horizontal="center" vertical="center"/>
      <protection hidden="1"/>
    </xf>
    <xf numFmtId="0" fontId="7" fillId="0" borderId="0" xfId="0" applyFont="1" applyFill="1" applyBorder="1" applyAlignment="1" applyProtection="1">
      <alignment horizontal="center" vertical="center"/>
      <protection hidden="1"/>
    </xf>
    <xf numFmtId="0" fontId="4" fillId="0" borderId="0" xfId="2" applyBorder="1" applyAlignment="1" applyProtection="1">
      <protection hidden="1"/>
    </xf>
    <xf numFmtId="0" fontId="7" fillId="0" borderId="1" xfId="0" applyFont="1" applyFill="1" applyBorder="1" applyAlignment="1" applyProtection="1">
      <alignment horizontal="right" vertical="center"/>
      <protection hidden="1"/>
    </xf>
    <xf numFmtId="0" fontId="4" fillId="0" borderId="0" xfId="2" applyBorder="1" applyAlignment="1" applyProtection="1">
      <alignment vertical="center"/>
      <protection hidden="1"/>
    </xf>
    <xf numFmtId="1" fontId="7" fillId="2" borderId="1" xfId="0" applyNumberFormat="1" applyFont="1" applyFill="1" applyBorder="1" applyAlignment="1" applyProtection="1">
      <alignment horizontal="center" vertical="center"/>
      <protection hidden="1"/>
    </xf>
    <xf numFmtId="2" fontId="7" fillId="2" borderId="1" xfId="0" applyNumberFormat="1" applyFont="1" applyFill="1" applyBorder="1" applyAlignment="1" applyProtection="1">
      <alignment horizontal="center" vertical="center"/>
      <protection hidden="1"/>
    </xf>
    <xf numFmtId="0" fontId="5" fillId="0" borderId="2" xfId="0" applyFont="1" applyFill="1" applyBorder="1" applyProtection="1">
      <protection hidden="1"/>
    </xf>
    <xf numFmtId="0" fontId="5" fillId="0" borderId="3" xfId="0" applyFont="1" applyFill="1" applyBorder="1" applyProtection="1">
      <protection hidden="1"/>
    </xf>
    <xf numFmtId="0" fontId="5" fillId="0" borderId="3" xfId="0" applyFont="1" applyFill="1" applyBorder="1" applyAlignment="1" applyProtection="1">
      <alignment vertical="center"/>
      <protection hidden="1"/>
    </xf>
    <xf numFmtId="0" fontId="5" fillId="0" borderId="4" xfId="0" applyFont="1" applyFill="1" applyBorder="1" applyAlignment="1" applyProtection="1">
      <alignment vertical="center"/>
      <protection hidden="1"/>
    </xf>
    <xf numFmtId="0" fontId="7" fillId="0" borderId="5" xfId="0" applyFont="1" applyBorder="1" applyAlignment="1" applyProtection="1">
      <alignment vertical="center"/>
      <protection hidden="1"/>
    </xf>
    <xf numFmtId="0" fontId="7" fillId="0" borderId="6" xfId="0" applyFont="1" applyBorder="1" applyAlignment="1" applyProtection="1">
      <alignment vertical="center"/>
      <protection hidden="1"/>
    </xf>
    <xf numFmtId="0" fontId="7" fillId="0" borderId="6" xfId="0" applyFont="1" applyFill="1" applyBorder="1" applyAlignment="1" applyProtection="1">
      <alignment vertical="center"/>
      <protection hidden="1"/>
    </xf>
    <xf numFmtId="0" fontId="7" fillId="0" borderId="5" xfId="0" applyFont="1" applyFill="1" applyBorder="1" applyAlignment="1" applyProtection="1">
      <alignment vertical="center"/>
      <protection hidden="1"/>
    </xf>
    <xf numFmtId="0" fontId="7" fillId="0" borderId="5" xfId="0" applyFont="1" applyFill="1" applyBorder="1" applyAlignment="1" applyProtection="1">
      <alignment horizontal="right" vertical="center"/>
      <protection hidden="1"/>
    </xf>
    <xf numFmtId="0" fontId="8" fillId="0" borderId="5" xfId="2" applyFont="1" applyFill="1" applyBorder="1" applyAlignment="1" applyProtection="1">
      <alignment vertical="center"/>
      <protection hidden="1"/>
    </xf>
    <xf numFmtId="0" fontId="8" fillId="0" borderId="7" xfId="2" applyFont="1" applyFill="1" applyBorder="1" applyAlignment="1" applyProtection="1">
      <alignment vertical="center"/>
      <protection hidden="1"/>
    </xf>
    <xf numFmtId="0" fontId="8" fillId="0" borderId="8" xfId="2" applyFont="1" applyFill="1" applyBorder="1" applyAlignment="1" applyProtection="1">
      <alignment vertical="center"/>
      <protection hidden="1"/>
    </xf>
    <xf numFmtId="0" fontId="7" fillId="0" borderId="8" xfId="0" applyFont="1" applyFill="1" applyBorder="1" applyAlignment="1" applyProtection="1">
      <alignment vertical="center"/>
      <protection hidden="1"/>
    </xf>
    <xf numFmtId="0" fontId="7" fillId="0" borderId="9" xfId="0" applyFont="1" applyFill="1" applyBorder="1" applyAlignment="1" applyProtection="1">
      <alignment vertical="center"/>
      <protection hidden="1"/>
    </xf>
    <xf numFmtId="0" fontId="0" fillId="0" borderId="6" xfId="0" applyBorder="1" applyProtection="1">
      <protection hidden="1"/>
    </xf>
    <xf numFmtId="167" fontId="6" fillId="0" borderId="0" xfId="0" applyNumberFormat="1" applyFont="1" applyBorder="1" applyProtection="1">
      <protection locked="0"/>
    </xf>
    <xf numFmtId="0" fontId="5" fillId="0" borderId="0" xfId="0" applyFont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11" fillId="0" borderId="0" xfId="0" applyFont="1"/>
    <xf numFmtId="0" fontId="0" fillId="0" borderId="14" xfId="0" applyBorder="1"/>
    <xf numFmtId="0" fontId="13" fillId="0" borderId="0" xfId="0" applyFont="1" applyAlignment="1">
      <alignment vertical="top" wrapText="1"/>
    </xf>
    <xf numFmtId="0" fontId="0" fillId="0" borderId="0" xfId="0" applyAlignment="1">
      <alignment vertical="top"/>
    </xf>
    <xf numFmtId="0" fontId="5" fillId="0" borderId="0" xfId="0" applyFont="1" applyAlignment="1">
      <alignment vertical="top"/>
    </xf>
    <xf numFmtId="0" fontId="10" fillId="0" borderId="0" xfId="2" applyFont="1" applyBorder="1" applyAlignment="1">
      <alignment vertical="top"/>
    </xf>
    <xf numFmtId="0" fontId="0" fillId="0" borderId="14" xfId="0" applyBorder="1" applyAlignment="1">
      <alignment vertical="top"/>
    </xf>
    <xf numFmtId="0" fontId="11" fillId="0" borderId="0" xfId="0" applyFont="1" applyAlignment="1">
      <alignment vertical="top" wrapText="1"/>
    </xf>
    <xf numFmtId="0" fontId="16" fillId="0" borderId="0" xfId="2" applyFont="1" applyBorder="1"/>
    <xf numFmtId="0" fontId="17" fillId="0" borderId="0" xfId="0" applyFont="1" applyAlignment="1">
      <alignment vertical="top"/>
    </xf>
    <xf numFmtId="0" fontId="19" fillId="0" borderId="0" xfId="0" applyFont="1"/>
    <xf numFmtId="0" fontId="20" fillId="0" borderId="0" xfId="0" applyFont="1"/>
    <xf numFmtId="0" fontId="21" fillId="0" borderId="0" xfId="0" applyFont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7" fillId="4" borderId="1" xfId="0" applyFont="1" applyFill="1" applyBorder="1" applyAlignment="1" applyProtection="1">
      <alignment horizontal="center" vertical="center"/>
      <protection locked="0"/>
    </xf>
    <xf numFmtId="168" fontId="7" fillId="4" borderId="1" xfId="1" applyNumberFormat="1" applyFont="1" applyFill="1" applyBorder="1" applyAlignment="1" applyProtection="1">
      <alignment horizontal="center" vertical="center"/>
      <protection locked="0"/>
    </xf>
    <xf numFmtId="167" fontId="7" fillId="4" borderId="1" xfId="0" applyNumberFormat="1" applyFont="1" applyFill="1" applyBorder="1" applyProtection="1">
      <protection locked="0"/>
    </xf>
    <xf numFmtId="0" fontId="23" fillId="0" borderId="0" xfId="0" applyFont="1" applyFill="1" applyBorder="1" applyAlignment="1" applyProtection="1">
      <protection hidden="1"/>
    </xf>
    <xf numFmtId="0" fontId="23" fillId="0" borderId="0" xfId="0" applyFont="1" applyFill="1" applyBorder="1" applyProtection="1">
      <protection hidden="1"/>
    </xf>
    <xf numFmtId="0" fontId="23" fillId="0" borderId="0" xfId="0" applyFont="1" applyFill="1" applyBorder="1" applyAlignment="1" applyProtection="1">
      <alignment horizontal="left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horizontal="center" vertical="top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169" fontId="23" fillId="0" borderId="0" xfId="0" applyNumberFormat="1" applyFont="1" applyFill="1" applyBorder="1" applyAlignment="1" applyProtection="1">
      <alignment vertical="center"/>
      <protection hidden="1"/>
    </xf>
    <xf numFmtId="165" fontId="23" fillId="0" borderId="0" xfId="0" applyNumberFormat="1" applyFont="1" applyFill="1" applyBorder="1" applyAlignment="1" applyProtection="1">
      <alignment vertical="center"/>
      <protection hidden="1"/>
    </xf>
    <xf numFmtId="1" fontId="23" fillId="0" borderId="0" xfId="0" applyNumberFormat="1" applyFont="1" applyFill="1" applyBorder="1" applyAlignment="1" applyProtection="1">
      <alignment vertical="center"/>
      <protection hidden="1"/>
    </xf>
    <xf numFmtId="166" fontId="23" fillId="0" borderId="0" xfId="3" applyNumberFormat="1" applyFont="1" applyFill="1" applyBorder="1" applyAlignment="1" applyProtection="1">
      <alignment vertical="center"/>
      <protection hidden="1"/>
    </xf>
    <xf numFmtId="2" fontId="23" fillId="0" borderId="0" xfId="3" applyNumberFormat="1" applyFont="1" applyFill="1" applyBorder="1" applyAlignment="1" applyProtection="1">
      <alignment vertical="center"/>
      <protection hidden="1"/>
    </xf>
    <xf numFmtId="0" fontId="23" fillId="0" borderId="0" xfId="0" applyFont="1" applyBorder="1" applyProtection="1">
      <protection hidden="1"/>
    </xf>
    <xf numFmtId="2" fontId="23" fillId="0" borderId="0" xfId="0" applyNumberFormat="1" applyFont="1" applyFill="1" applyBorder="1" applyProtection="1">
      <protection hidden="1"/>
    </xf>
    <xf numFmtId="2" fontId="23" fillId="0" borderId="0" xfId="0" applyNumberFormat="1" applyFont="1" applyFill="1" applyBorder="1" applyAlignment="1" applyProtection="1">
      <alignment vertical="center"/>
      <protection hidden="1"/>
    </xf>
    <xf numFmtId="170" fontId="23" fillId="0" borderId="0" xfId="0" applyNumberFormat="1" applyFont="1" applyFill="1" applyBorder="1" applyProtection="1">
      <protection hidden="1"/>
    </xf>
    <xf numFmtId="167" fontId="23" fillId="0" borderId="0" xfId="0" applyNumberFormat="1" applyFont="1" applyFill="1" applyBorder="1" applyProtection="1">
      <protection hidden="1"/>
    </xf>
    <xf numFmtId="0" fontId="23" fillId="0" borderId="0" xfId="0" applyFont="1" applyFill="1" applyBorder="1" applyAlignment="1" applyProtection="1">
      <alignment horizontal="center"/>
      <protection hidden="1"/>
    </xf>
    <xf numFmtId="0" fontId="21" fillId="0" borderId="0" xfId="0" applyFont="1" applyFill="1" applyBorder="1" applyProtection="1">
      <protection hidden="1"/>
    </xf>
    <xf numFmtId="0" fontId="21" fillId="0" borderId="0" xfId="0" applyFont="1" applyFill="1" applyBorder="1" applyAlignment="1" applyProtection="1">
      <alignment vertical="center"/>
      <protection hidden="1"/>
    </xf>
    <xf numFmtId="0" fontId="21" fillId="0" borderId="0" xfId="0" applyFont="1" applyBorder="1" applyAlignment="1" applyProtection="1">
      <alignment vertical="center"/>
      <protection hidden="1"/>
    </xf>
    <xf numFmtId="0" fontId="21" fillId="0" borderId="0" xfId="0" applyFont="1" applyBorder="1" applyProtection="1">
      <protection hidden="1"/>
    </xf>
    <xf numFmtId="0" fontId="26" fillId="0" borderId="0" xfId="0" applyFont="1" applyBorder="1" applyProtection="1">
      <protection hidden="1"/>
    </xf>
    <xf numFmtId="0" fontId="26" fillId="0" borderId="0" xfId="0" applyFont="1" applyProtection="1">
      <protection hidden="1"/>
    </xf>
    <xf numFmtId="0" fontId="27" fillId="0" borderId="0" xfId="0" applyFont="1" applyBorder="1" applyAlignment="1" applyProtection="1">
      <protection hidden="1"/>
    </xf>
    <xf numFmtId="0" fontId="26" fillId="0" borderId="0" xfId="0" applyFont="1" applyFill="1" applyBorder="1" applyProtection="1">
      <protection hidden="1"/>
    </xf>
    <xf numFmtId="0" fontId="21" fillId="0" borderId="0" xfId="0" applyFont="1" applyProtection="1">
      <protection hidden="1"/>
    </xf>
    <xf numFmtId="0" fontId="12" fillId="3" borderId="0" xfId="2" applyFont="1" applyFill="1" applyBorder="1" applyAlignment="1">
      <alignment horizontal="center" vertical="center" wrapText="1"/>
    </xf>
    <xf numFmtId="0" fontId="12" fillId="3" borderId="0" xfId="2" applyFont="1" applyFill="1" applyAlignment="1">
      <alignment horizontal="center" vertical="center"/>
    </xf>
    <xf numFmtId="0" fontId="11" fillId="0" borderId="0" xfId="0" applyFont="1" applyAlignment="1">
      <alignment vertical="top" wrapText="1"/>
    </xf>
    <xf numFmtId="0" fontId="0" fillId="0" borderId="0" xfId="0"/>
    <xf numFmtId="0" fontId="10" fillId="0" borderId="0" xfId="2" applyFont="1" applyBorder="1" applyAlignment="1">
      <alignment vertical="top"/>
    </xf>
    <xf numFmtId="0" fontId="10" fillId="0" borderId="0" xfId="2" applyFont="1" applyAlignment="1">
      <alignment vertical="top"/>
    </xf>
    <xf numFmtId="0" fontId="22" fillId="0" borderId="0" xfId="0" applyFont="1" applyAlignment="1">
      <alignment horizontal="left"/>
    </xf>
    <xf numFmtId="0" fontId="10" fillId="0" borderId="0" xfId="2" applyFont="1" applyBorder="1" applyAlignment="1">
      <alignment horizontal="left" vertical="top"/>
    </xf>
    <xf numFmtId="0" fontId="10" fillId="0" borderId="13" xfId="2" applyFont="1" applyBorder="1" applyAlignment="1">
      <alignment horizontal="left" vertical="top"/>
    </xf>
    <xf numFmtId="0" fontId="9" fillId="2" borderId="18" xfId="0" applyFont="1" applyFill="1" applyBorder="1" applyAlignment="1" applyProtection="1">
      <alignment horizontal="center" vertical="center"/>
      <protection hidden="1"/>
    </xf>
    <xf numFmtId="0" fontId="9" fillId="2" borderId="19" xfId="0" applyFont="1" applyFill="1" applyBorder="1" applyAlignment="1" applyProtection="1">
      <alignment horizontal="center" vertical="center"/>
      <protection hidden="1"/>
    </xf>
    <xf numFmtId="0" fontId="9" fillId="2" borderId="20" xfId="0" applyFont="1" applyFill="1" applyBorder="1" applyAlignment="1" applyProtection="1">
      <alignment horizontal="center" vertical="center"/>
      <protection hidden="1"/>
    </xf>
    <xf numFmtId="0" fontId="7" fillId="4" borderId="1" xfId="0" applyFont="1" applyFill="1" applyBorder="1" applyAlignment="1" applyProtection="1">
      <alignment horizontal="center" vertical="center"/>
      <protection hidden="1"/>
    </xf>
    <xf numFmtId="0" fontId="23" fillId="0" borderId="0" xfId="0" applyFont="1" applyBorder="1" applyAlignment="1" applyProtection="1">
      <alignment horizontal="center"/>
      <protection hidden="1"/>
    </xf>
    <xf numFmtId="0" fontId="4" fillId="0" borderId="0" xfId="2" applyBorder="1" applyAlignment="1" applyProtection="1">
      <alignment horizontal="center" vertical="center"/>
      <protection hidden="1"/>
    </xf>
    <xf numFmtId="0" fontId="4" fillId="0" borderId="0" xfId="2" applyBorder="1" applyAlignment="1" applyProtection="1">
      <alignment horizontal="left"/>
      <protection hidden="1"/>
    </xf>
    <xf numFmtId="0" fontId="4" fillId="0" borderId="6" xfId="2" applyBorder="1" applyAlignment="1" applyProtection="1">
      <alignment horizontal="left"/>
      <protection hidden="1"/>
    </xf>
    <xf numFmtId="0" fontId="23" fillId="0" borderId="0" xfId="0" applyFont="1" applyFill="1" applyBorder="1" applyAlignment="1" applyProtection="1">
      <alignment horizontal="center"/>
      <protection hidden="1"/>
    </xf>
  </cellXfs>
  <cellStyles count="4">
    <cellStyle name="Komma" xfId="1" builtinId="3"/>
    <cellStyle name="Link" xfId="2" builtinId="8"/>
    <cellStyle name="Prozent" xfId="3" builtinId="5"/>
    <cellStyle name="Standard" xfId="0" builtinId="0"/>
  </cellStyles>
  <dxfs count="0"/>
  <tableStyles count="0" defaultTableStyle="TableStyleMedium2" defaultPivotStyle="PivotStyleLight16"/>
  <colors>
    <mruColors>
      <color rgb="FFED7D3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latin typeface="+mn-lt"/>
                <a:cs typeface="Arial" panose="020B0604020202020204" pitchFamily="34" charset="0"/>
              </a:defRPr>
            </a:pPr>
            <a:r>
              <a:rPr lang="de-DE" sz="1600">
                <a:latin typeface="+mn-lt"/>
                <a:cs typeface="Arial" panose="020B0604020202020204" pitchFamily="34" charset="0"/>
              </a:rPr>
              <a:t>Hier den Titel für das Histogramm eintragen</a:t>
            </a:r>
          </a:p>
        </c:rich>
      </c:tx>
      <c:layout>
        <c:manualLayout>
          <c:xMode val="edge"/>
          <c:yMode val="edge"/>
          <c:x val="0.27747432886678641"/>
          <c:y val="5.696202531645569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2949892919201596E-2"/>
          <c:y val="0.16120227356828143"/>
          <c:w val="0.78598184443261299"/>
          <c:h val="0.70984978809749166"/>
        </c:manualLayout>
      </c:layout>
      <c:scatterChart>
        <c:scatterStyle val="smoothMarker"/>
        <c:varyColors val="0"/>
        <c:ser>
          <c:idx val="9"/>
          <c:order val="0"/>
          <c:tx>
            <c:v>Untere Grenze</c:v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Histogramm!$F$87:$F$109</c:f>
              <c:numCache>
                <c:formatCode>0.00</c:formatCode>
                <c:ptCount val="23"/>
                <c:pt idx="0">
                  <c:v>11.297684472831797</c:v>
                </c:pt>
                <c:pt idx="1">
                  <c:v>12.581820394026497</c:v>
                </c:pt>
                <c:pt idx="2">
                  <c:v>13.749216686021679</c:v>
                </c:pt>
                <c:pt idx="3">
                  <c:v>14.799873348817343</c:v>
                </c:pt>
                <c:pt idx="4">
                  <c:v>15.733790382413488</c:v>
                </c:pt>
                <c:pt idx="5">
                  <c:v>16.550967786810116</c:v>
                </c:pt>
                <c:pt idx="6">
                  <c:v>17.251405562007225</c:v>
                </c:pt>
                <c:pt idx="7">
                  <c:v>17.835103708004816</c:v>
                </c:pt>
                <c:pt idx="8">
                  <c:v>18.302062224802889</c:v>
                </c:pt>
                <c:pt idx="9">
                  <c:v>18.652281112401443</c:v>
                </c:pt>
                <c:pt idx="10">
                  <c:v>18.88576037080048</c:v>
                </c:pt>
                <c:pt idx="11">
                  <c:v>19.002499999999998</c:v>
                </c:pt>
                <c:pt idx="12">
                  <c:v>19.119239629199516</c:v>
                </c:pt>
                <c:pt idx="13">
                  <c:v>19.352718887598552</c:v>
                </c:pt>
                <c:pt idx="14">
                  <c:v>19.702937775197107</c:v>
                </c:pt>
                <c:pt idx="15">
                  <c:v>20.16989629199518</c:v>
                </c:pt>
                <c:pt idx="16">
                  <c:v>20.753594437992771</c:v>
                </c:pt>
                <c:pt idx="17">
                  <c:v>21.45403221318988</c:v>
                </c:pt>
                <c:pt idx="18">
                  <c:v>22.271209617586507</c:v>
                </c:pt>
                <c:pt idx="19">
                  <c:v>23.205126651182653</c:v>
                </c:pt>
                <c:pt idx="20">
                  <c:v>24.255783313978316</c:v>
                </c:pt>
                <c:pt idx="21">
                  <c:v>25.423179605973498</c:v>
                </c:pt>
                <c:pt idx="22">
                  <c:v>26.707315527168198</c:v>
                </c:pt>
              </c:numCache>
            </c:numRef>
          </c:xVal>
          <c:yVal>
            <c:numRef>
              <c:f>Histogramm!$G$87:$G$109</c:f>
              <c:numCache>
                <c:formatCode>0.00</c:formatCode>
                <c:ptCount val="23"/>
                <c:pt idx="0">
                  <c:v>1.1878399851651011E-10</c:v>
                </c:pt>
                <c:pt idx="1">
                  <c:v>9.2254533583767194E-8</c:v>
                </c:pt>
                <c:pt idx="2">
                  <c:v>1.369178677070154E-5</c:v>
                </c:pt>
                <c:pt idx="3">
                  <c:v>5.2415956287473104E-4</c:v>
                </c:pt>
                <c:pt idx="4">
                  <c:v>6.7804323495424127E-3</c:v>
                </c:pt>
                <c:pt idx="5">
                  <c:v>3.7676662399925467E-2</c:v>
                </c:pt>
                <c:pt idx="6">
                  <c:v>0.1109456973214597</c:v>
                </c:pt>
                <c:pt idx="7">
                  <c:v>0.20727385051531588</c:v>
                </c:pt>
                <c:pt idx="8">
                  <c:v>0.28544257436546222</c:v>
                </c:pt>
                <c:pt idx="9">
                  <c:v>0.32669952618120701</c:v>
                </c:pt>
                <c:pt idx="10">
                  <c:v>0.34003238677294845</c:v>
                </c:pt>
                <c:pt idx="11">
                  <c:v>0.34173680620451979</c:v>
                </c:pt>
                <c:pt idx="12">
                  <c:v>0.34003238677294845</c:v>
                </c:pt>
                <c:pt idx="13">
                  <c:v>0.32669952618120701</c:v>
                </c:pt>
                <c:pt idx="14">
                  <c:v>0.28544257436546222</c:v>
                </c:pt>
                <c:pt idx="15">
                  <c:v>0.20727385051531588</c:v>
                </c:pt>
                <c:pt idx="16">
                  <c:v>0.1109456973214597</c:v>
                </c:pt>
                <c:pt idx="17">
                  <c:v>3.7676662399925467E-2</c:v>
                </c:pt>
                <c:pt idx="18">
                  <c:v>6.7804323495424127E-3</c:v>
                </c:pt>
                <c:pt idx="19">
                  <c:v>5.2415956287473104E-4</c:v>
                </c:pt>
                <c:pt idx="20">
                  <c:v>1.369178677070154E-5</c:v>
                </c:pt>
                <c:pt idx="21">
                  <c:v>9.2254533583767194E-8</c:v>
                </c:pt>
                <c:pt idx="22">
                  <c:v>1.1878399851651011E-10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2A9-428D-A906-95BC4E884DC3}"/>
            </c:ext>
          </c:extLst>
        </c:ser>
        <c:ser>
          <c:idx val="11"/>
          <c:order val="1"/>
          <c:tx>
            <c:v>Oben</c:v>
          </c:tx>
          <c:spPr>
            <a:ln w="28575">
              <a:noFill/>
            </a:ln>
          </c:spPr>
          <c:marker>
            <c:symbol val="none"/>
          </c:marker>
          <c:xVal>
            <c:numRef>
              <c:f>Histogramm!$G$64:$G$83</c:f>
              <c:numCache>
                <c:formatCode>0.0000</c:formatCode>
                <c:ptCount val="20"/>
                <c:pt idx="0">
                  <c:v>16.64</c:v>
                </c:pt>
                <c:pt idx="1">
                  <c:v>17.180000010000001</c:v>
                </c:pt>
                <c:pt idx="2">
                  <c:v>17.720000020000001</c:v>
                </c:pt>
                <c:pt idx="3">
                  <c:v>18.26000003</c:v>
                </c:pt>
                <c:pt idx="4">
                  <c:v>18.80000004</c:v>
                </c:pt>
                <c:pt idx="5">
                  <c:v>19.34000005</c:v>
                </c:pt>
                <c:pt idx="6">
                  <c:v>19.88000006</c:v>
                </c:pt>
                <c:pt idx="7">
                  <c:v>20.42000007</c:v>
                </c:pt>
                <c:pt idx="8">
                  <c:v>20.96000008</c:v>
                </c:pt>
                <c:pt idx="9">
                  <c:v>21.50000009</c:v>
                </c:pt>
                <c:pt idx="10">
                  <c:v>21.50000009</c:v>
                </c:pt>
                <c:pt idx="11">
                  <c:v>21.50000009</c:v>
                </c:pt>
                <c:pt idx="12">
                  <c:v>21.50000009</c:v>
                </c:pt>
                <c:pt idx="13">
                  <c:v>21.50000009</c:v>
                </c:pt>
                <c:pt idx="14">
                  <c:v>21.50000009</c:v>
                </c:pt>
                <c:pt idx="15">
                  <c:v>21.50000009</c:v>
                </c:pt>
                <c:pt idx="16">
                  <c:v>21.50000009</c:v>
                </c:pt>
                <c:pt idx="17">
                  <c:v>21.50000009</c:v>
                </c:pt>
                <c:pt idx="18">
                  <c:v>21.50000009</c:v>
                </c:pt>
                <c:pt idx="19">
                  <c:v>21.50000009</c:v>
                </c:pt>
              </c:numCache>
            </c:numRef>
          </c:xVal>
          <c:yVal>
            <c:numRef>
              <c:f>Histogramm!$N$64:$N$83</c:f>
              <c:numCache>
                <c:formatCode>0.00</c:formatCode>
                <c:ptCount val="20"/>
                <c:pt idx="0">
                  <c:v>4.6296296296296315E-2</c:v>
                </c:pt>
                <c:pt idx="1">
                  <c:v>0</c:v>
                </c:pt>
                <c:pt idx="2">
                  <c:v>0.18518518518518526</c:v>
                </c:pt>
                <c:pt idx="3">
                  <c:v>0.23148148148148157</c:v>
                </c:pt>
                <c:pt idx="4">
                  <c:v>0.46296296296296313</c:v>
                </c:pt>
                <c:pt idx="5">
                  <c:v>0.23148148148148157</c:v>
                </c:pt>
                <c:pt idx="6">
                  <c:v>0.18518518518518526</c:v>
                </c:pt>
                <c:pt idx="7">
                  <c:v>0.27777777777777785</c:v>
                </c:pt>
                <c:pt idx="8">
                  <c:v>0.13888888888888892</c:v>
                </c:pt>
                <c:pt idx="9">
                  <c:v>9.2592592592592629E-2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2A9-428D-A906-95BC4E884DC3}"/>
            </c:ext>
          </c:extLst>
        </c:ser>
        <c:ser>
          <c:idx val="13"/>
          <c:order val="2"/>
          <c:tx>
            <c:v>UGW = </c:v>
          </c:tx>
          <c:spPr>
            <a:ln w="28575">
              <a:noFill/>
            </a:ln>
          </c:spPr>
          <c:marker>
            <c:symbol val="none"/>
          </c:marker>
          <c:xVal>
            <c:numRef>
              <c:f>Histogramm!$J$88</c:f>
              <c:numCache>
                <c:formatCode>#,##0.0000_ ;\-#,##0.0000\ </c:formatCode>
                <c:ptCount val="1"/>
                <c:pt idx="0">
                  <c:v>15</c:v>
                </c:pt>
              </c:numCache>
            </c:numRef>
          </c:xVal>
          <c:yVal>
            <c:numRef>
              <c:f>Histogramm!$K$88</c:f>
              <c:numCache>
                <c:formatCode>0.00</c:formatCode>
                <c:ptCount val="1"/>
                <c:pt idx="0">
                  <c:v>0.48611111111111133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2A9-428D-A906-95BC4E884DC3}"/>
            </c:ext>
          </c:extLst>
        </c:ser>
        <c:ser>
          <c:idx val="15"/>
          <c:order val="3"/>
          <c:tx>
            <c:strRef>
              <c:f>Histogramm!$I$90</c:f>
              <c:strCache>
                <c:ptCount val="1"/>
                <c:pt idx="0">
                  <c:v>- 3 Sigma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xVal>
            <c:numRef>
              <c:f>Histogramm!$J$90</c:f>
              <c:numCache>
                <c:formatCode>#,##0.0000_ ;\-#,##0.0000\ </c:formatCode>
                <c:ptCount val="1"/>
                <c:pt idx="0">
                  <c:v>15.50031112401445</c:v>
                </c:pt>
              </c:numCache>
            </c:numRef>
          </c:xVal>
          <c:yVal>
            <c:numRef>
              <c:f>Histogramm!$K$90</c:f>
              <c:numCache>
                <c:formatCode>0.00</c:formatCode>
                <c:ptCount val="1"/>
                <c:pt idx="0">
                  <c:v>0.48611111111111133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2A9-428D-A906-95BC4E884D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5324432"/>
        <c:axId val="465315416"/>
      </c:scatterChart>
      <c:scatterChart>
        <c:scatterStyle val="lineMarker"/>
        <c:varyColors val="0"/>
        <c:ser>
          <c:idx val="1"/>
          <c:order val="4"/>
          <c:tx>
            <c:strRef>
              <c:f>Histogramm!$N$63</c:f>
              <c:strCache>
                <c:ptCount val="1"/>
                <c:pt idx="0">
                  <c:v>h(x)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errBars>
            <c:errDir val="x"/>
            <c:errBarType val="plus"/>
            <c:errValType val="cust"/>
            <c:noEndCap val="1"/>
            <c:plus>
              <c:numRef>
                <c:f>Histogramm!$I$64</c:f>
                <c:numCache>
                  <c:formatCode>General</c:formatCode>
                  <c:ptCount val="1"/>
                  <c:pt idx="0">
                    <c:v>0.53999999999999981</c:v>
                  </c:pt>
                </c:numCache>
              </c:numRef>
            </c:plus>
            <c:spPr>
              <a:ln w="25400">
                <a:solidFill>
                  <a:srgbClr val="0000FF"/>
                </a:solidFill>
                <a:prstDash val="solid"/>
              </a:ln>
            </c:spPr>
          </c:errBars>
          <c:errBars>
            <c:errDir val="y"/>
            <c:errBarType val="minus"/>
            <c:errValType val="cust"/>
            <c:noEndCap val="1"/>
            <c:minus>
              <c:numRef>
                <c:f>Histogramm!$N$64:$N$83</c:f>
                <c:numCache>
                  <c:formatCode>General</c:formatCode>
                  <c:ptCount val="20"/>
                  <c:pt idx="0">
                    <c:v>4.6296296296296315E-2</c:v>
                  </c:pt>
                  <c:pt idx="1">
                    <c:v>0</c:v>
                  </c:pt>
                  <c:pt idx="2">
                    <c:v>0.18518518518518526</c:v>
                  </c:pt>
                  <c:pt idx="3">
                    <c:v>0.23148148148148157</c:v>
                  </c:pt>
                  <c:pt idx="4">
                    <c:v>0.46296296296296313</c:v>
                  </c:pt>
                  <c:pt idx="5">
                    <c:v>0.23148148148148157</c:v>
                  </c:pt>
                  <c:pt idx="6">
                    <c:v>0.18518518518518526</c:v>
                  </c:pt>
                  <c:pt idx="7">
                    <c:v>0.27777777777777785</c:v>
                  </c:pt>
                  <c:pt idx="8">
                    <c:v>0.13888888888888892</c:v>
                  </c:pt>
                  <c:pt idx="9">
                    <c:v>9.2592592592592629E-2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</c:numCache>
              </c:numRef>
            </c:minus>
            <c:spPr>
              <a:ln w="25400">
                <a:solidFill>
                  <a:srgbClr val="0000FF"/>
                </a:solidFill>
                <a:prstDash val="solid"/>
              </a:ln>
            </c:spPr>
          </c:errBars>
          <c:xVal>
            <c:numRef>
              <c:f>Histogramm!$F$64:$F$83</c:f>
              <c:numCache>
                <c:formatCode>0.0000</c:formatCode>
                <c:ptCount val="20"/>
                <c:pt idx="0">
                  <c:v>16.100000000000001</c:v>
                </c:pt>
                <c:pt idx="1">
                  <c:v>16.640000010000001</c:v>
                </c:pt>
                <c:pt idx="2">
                  <c:v>17.180000020000001</c:v>
                </c:pt>
                <c:pt idx="3">
                  <c:v>17.720000030000001</c:v>
                </c:pt>
                <c:pt idx="4">
                  <c:v>18.260000040000001</c:v>
                </c:pt>
                <c:pt idx="5">
                  <c:v>18.800000050000001</c:v>
                </c:pt>
                <c:pt idx="6">
                  <c:v>19.340000060000001</c:v>
                </c:pt>
                <c:pt idx="7">
                  <c:v>19.880000070000001</c:v>
                </c:pt>
                <c:pt idx="8">
                  <c:v>20.420000080000001</c:v>
                </c:pt>
                <c:pt idx="9">
                  <c:v>20.960000090000001</c:v>
                </c:pt>
                <c:pt idx="10">
                  <c:v>20.960000090000001</c:v>
                </c:pt>
                <c:pt idx="11">
                  <c:v>20.960000090000001</c:v>
                </c:pt>
                <c:pt idx="12">
                  <c:v>20.960000090000001</c:v>
                </c:pt>
                <c:pt idx="13">
                  <c:v>20.960000090000001</c:v>
                </c:pt>
                <c:pt idx="14">
                  <c:v>20.960000090000001</c:v>
                </c:pt>
                <c:pt idx="15">
                  <c:v>20.960000090000001</c:v>
                </c:pt>
                <c:pt idx="16">
                  <c:v>20.960000090000001</c:v>
                </c:pt>
                <c:pt idx="17">
                  <c:v>20.960000090000001</c:v>
                </c:pt>
                <c:pt idx="18">
                  <c:v>20.960000090000001</c:v>
                </c:pt>
                <c:pt idx="19">
                  <c:v>20.960000090000001</c:v>
                </c:pt>
              </c:numCache>
            </c:numRef>
          </c:xVal>
          <c:yVal>
            <c:numRef>
              <c:f>Histogramm!$N$64:$N$83</c:f>
              <c:numCache>
                <c:formatCode>0.00</c:formatCode>
                <c:ptCount val="20"/>
                <c:pt idx="0">
                  <c:v>4.6296296296296315E-2</c:v>
                </c:pt>
                <c:pt idx="1">
                  <c:v>0</c:v>
                </c:pt>
                <c:pt idx="2">
                  <c:v>0.18518518518518526</c:v>
                </c:pt>
                <c:pt idx="3">
                  <c:v>0.23148148148148157</c:v>
                </c:pt>
                <c:pt idx="4">
                  <c:v>0.46296296296296313</c:v>
                </c:pt>
                <c:pt idx="5">
                  <c:v>0.23148148148148157</c:v>
                </c:pt>
                <c:pt idx="6">
                  <c:v>0.18518518518518526</c:v>
                </c:pt>
                <c:pt idx="7">
                  <c:v>0.27777777777777785</c:v>
                </c:pt>
                <c:pt idx="8">
                  <c:v>0.13888888888888892</c:v>
                </c:pt>
                <c:pt idx="9">
                  <c:v>9.2592592592592629E-2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2A9-428D-A906-95BC4E884DC3}"/>
            </c:ext>
          </c:extLst>
        </c:ser>
        <c:ser>
          <c:idx val="2"/>
          <c:order val="5"/>
          <c:tx>
            <c:v>Oben</c:v>
          </c:tx>
          <c:spPr>
            <a:ln w="28575">
              <a:noFill/>
            </a:ln>
          </c:spPr>
          <c:marker>
            <c:symbol val="none"/>
          </c:marker>
          <c:errBars>
            <c:errDir val="y"/>
            <c:errBarType val="minus"/>
            <c:errValType val="cust"/>
            <c:noEndCap val="1"/>
            <c:minus>
              <c:numRef>
                <c:f>Histogramm!$N$64:$N$83</c:f>
                <c:numCache>
                  <c:formatCode>General</c:formatCode>
                  <c:ptCount val="20"/>
                  <c:pt idx="0">
                    <c:v>4.6296296296296315E-2</c:v>
                  </c:pt>
                  <c:pt idx="1">
                    <c:v>0</c:v>
                  </c:pt>
                  <c:pt idx="2">
                    <c:v>0.18518518518518526</c:v>
                  </c:pt>
                  <c:pt idx="3">
                    <c:v>0.23148148148148157</c:v>
                  </c:pt>
                  <c:pt idx="4">
                    <c:v>0.46296296296296313</c:v>
                  </c:pt>
                  <c:pt idx="5">
                    <c:v>0.23148148148148157</c:v>
                  </c:pt>
                  <c:pt idx="6">
                    <c:v>0.18518518518518526</c:v>
                  </c:pt>
                  <c:pt idx="7">
                    <c:v>0.27777777777777785</c:v>
                  </c:pt>
                  <c:pt idx="8">
                    <c:v>0.13888888888888892</c:v>
                  </c:pt>
                  <c:pt idx="9">
                    <c:v>9.2592592592592629E-2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</c:numCache>
              </c:numRef>
            </c:minus>
            <c:spPr>
              <a:ln w="25400">
                <a:solidFill>
                  <a:srgbClr val="0000FF"/>
                </a:solidFill>
                <a:prstDash val="solid"/>
              </a:ln>
            </c:spPr>
          </c:errBars>
          <c:xVal>
            <c:numRef>
              <c:f>Histogramm!$G$64:$G$83</c:f>
              <c:numCache>
                <c:formatCode>0.0000</c:formatCode>
                <c:ptCount val="20"/>
                <c:pt idx="0">
                  <c:v>16.64</c:v>
                </c:pt>
                <c:pt idx="1">
                  <c:v>17.180000010000001</c:v>
                </c:pt>
                <c:pt idx="2">
                  <c:v>17.720000020000001</c:v>
                </c:pt>
                <c:pt idx="3">
                  <c:v>18.26000003</c:v>
                </c:pt>
                <c:pt idx="4">
                  <c:v>18.80000004</c:v>
                </c:pt>
                <c:pt idx="5">
                  <c:v>19.34000005</c:v>
                </c:pt>
                <c:pt idx="6">
                  <c:v>19.88000006</c:v>
                </c:pt>
                <c:pt idx="7">
                  <c:v>20.42000007</c:v>
                </c:pt>
                <c:pt idx="8">
                  <c:v>20.96000008</c:v>
                </c:pt>
                <c:pt idx="9">
                  <c:v>21.50000009</c:v>
                </c:pt>
                <c:pt idx="10">
                  <c:v>21.50000009</c:v>
                </c:pt>
                <c:pt idx="11">
                  <c:v>21.50000009</c:v>
                </c:pt>
                <c:pt idx="12">
                  <c:v>21.50000009</c:v>
                </c:pt>
                <c:pt idx="13">
                  <c:v>21.50000009</c:v>
                </c:pt>
                <c:pt idx="14">
                  <c:v>21.50000009</c:v>
                </c:pt>
                <c:pt idx="15">
                  <c:v>21.50000009</c:v>
                </c:pt>
                <c:pt idx="16">
                  <c:v>21.50000009</c:v>
                </c:pt>
                <c:pt idx="17">
                  <c:v>21.50000009</c:v>
                </c:pt>
                <c:pt idx="18">
                  <c:v>21.50000009</c:v>
                </c:pt>
                <c:pt idx="19">
                  <c:v>21.50000009</c:v>
                </c:pt>
              </c:numCache>
            </c:numRef>
          </c:xVal>
          <c:yVal>
            <c:numRef>
              <c:f>Histogramm!$N$64:$N$83</c:f>
              <c:numCache>
                <c:formatCode>0.00</c:formatCode>
                <c:ptCount val="20"/>
                <c:pt idx="0">
                  <c:v>4.6296296296296315E-2</c:v>
                </c:pt>
                <c:pt idx="1">
                  <c:v>0</c:v>
                </c:pt>
                <c:pt idx="2">
                  <c:v>0.18518518518518526</c:v>
                </c:pt>
                <c:pt idx="3">
                  <c:v>0.23148148148148157</c:v>
                </c:pt>
                <c:pt idx="4">
                  <c:v>0.46296296296296313</c:v>
                </c:pt>
                <c:pt idx="5">
                  <c:v>0.23148148148148157</c:v>
                </c:pt>
                <c:pt idx="6">
                  <c:v>0.18518518518518526</c:v>
                </c:pt>
                <c:pt idx="7">
                  <c:v>0.27777777777777785</c:v>
                </c:pt>
                <c:pt idx="8">
                  <c:v>0.13888888888888892</c:v>
                </c:pt>
                <c:pt idx="9">
                  <c:v>9.2592592592592629E-2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2A9-428D-A906-95BC4E884DC3}"/>
            </c:ext>
          </c:extLst>
        </c:ser>
        <c:ser>
          <c:idx val="3"/>
          <c:order val="6"/>
          <c:tx>
            <c:v>OGW =</c:v>
          </c:tx>
          <c:spPr>
            <a:ln w="28575"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1FC89D6B-27B7-4F3C-B3BE-FEEC6CB4DDA9}" type="CELLRANGE">
                      <a:rPr lang="en-US"/>
                      <a:pPr/>
                      <a:t>[ZELLBEREICH]</a:t>
                    </a:fld>
                    <a:r>
                      <a:rPr lang="en-US" baseline="0"/>
                      <a:t> </a:t>
                    </a:r>
                    <a:fld id="{A9FAC048-5DEF-45E1-B251-EF8963272966}" type="XVALUE">
                      <a:rPr lang="en-US" baseline="0"/>
                      <a:pPr/>
                      <a:t>[X-WERT]</a:t>
                    </a:fld>
                    <a:endParaRPr lang="en-US" baseline="0"/>
                  </a:p>
                </c:rich>
              </c:tx>
              <c:dLblPos val="t"/>
              <c:showLegendKey val="0"/>
              <c:showVal val="0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94EB-46B2-A0F9-061923605D35}"/>
                </c:ext>
              </c:extLst>
            </c:dLbl>
            <c:numFmt formatCode="#,##0.0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F0000"/>
                    </a:solidFill>
                  </a:defRPr>
                </a:pPr>
                <a:endParaRPr lang="de-DE"/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errBars>
            <c:errDir val="y"/>
            <c:errBarType val="minus"/>
            <c:errValType val="cust"/>
            <c:noEndCap val="1"/>
            <c:minus>
              <c:numRef>
                <c:f>Histogramm!$K$87</c:f>
                <c:numCache>
                  <c:formatCode>General</c:formatCode>
                  <c:ptCount val="1"/>
                  <c:pt idx="0">
                    <c:v>0.48611111111111133</c:v>
                  </c:pt>
                </c:numCache>
              </c:numRef>
            </c:minus>
            <c:spPr>
              <a:ln w="25400">
                <a:solidFill>
                  <a:srgbClr val="FF0000"/>
                </a:solidFill>
                <a:prstDash val="sysDash"/>
              </a:ln>
            </c:spPr>
          </c:errBars>
          <c:xVal>
            <c:numRef>
              <c:f>Histogramm!$J$87</c:f>
              <c:numCache>
                <c:formatCode>#,##0.0000_ ;\-#,##0.0000\ </c:formatCode>
                <c:ptCount val="1"/>
                <c:pt idx="0">
                  <c:v>25</c:v>
                </c:pt>
              </c:numCache>
            </c:numRef>
          </c:xVal>
          <c:yVal>
            <c:numRef>
              <c:f>Histogramm!$K$87</c:f>
              <c:numCache>
                <c:formatCode>0.00</c:formatCode>
                <c:ptCount val="1"/>
                <c:pt idx="0">
                  <c:v>0.48611111111111133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Histogramm!$I$87</c15:f>
                <c15:dlblRangeCache>
                  <c:ptCount val="1"/>
                  <c:pt idx="0">
                    <c:v>OSG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6-32A9-428D-A906-95BC4E884DC3}"/>
            </c:ext>
          </c:extLst>
        </c:ser>
        <c:ser>
          <c:idx val="4"/>
          <c:order val="7"/>
          <c:tx>
            <c:v>UGW =</c:v>
          </c:tx>
          <c:spPr>
            <a:ln w="28575"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0DF1677C-4968-4DA3-BDE6-FA7BD492F8B0}" type="CELLRANGE">
                      <a:rPr lang="en-US"/>
                      <a:pPr/>
                      <a:t>[ZELLBEREICH]</a:t>
                    </a:fld>
                    <a:r>
                      <a:rPr lang="en-US" baseline="0"/>
                      <a:t> </a:t>
                    </a:r>
                    <a:fld id="{5F48118B-C7F8-49F2-B2A3-D882FB77AB2C}" type="XVALUE">
                      <a:rPr lang="en-US" baseline="0"/>
                      <a:pPr/>
                      <a:t>[X-WERT]</a:t>
                    </a:fld>
                    <a:endParaRPr lang="en-US" baseline="0"/>
                  </a:p>
                </c:rich>
              </c:tx>
              <c:dLblPos val="t"/>
              <c:showLegendKey val="0"/>
              <c:showVal val="0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94EB-46B2-A0F9-061923605D35}"/>
                </c:ext>
              </c:extLst>
            </c:dLbl>
            <c:numFmt formatCode="#,##0.0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F0000"/>
                    </a:solidFill>
                  </a:defRPr>
                </a:pPr>
                <a:endParaRPr lang="de-DE"/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errBars>
            <c:errDir val="y"/>
            <c:errBarType val="minus"/>
            <c:errValType val="cust"/>
            <c:noEndCap val="1"/>
            <c:minus>
              <c:numRef>
                <c:f>Histogramm!$K$88</c:f>
                <c:numCache>
                  <c:formatCode>General</c:formatCode>
                  <c:ptCount val="1"/>
                  <c:pt idx="0">
                    <c:v>0.48611111111111133</c:v>
                  </c:pt>
                </c:numCache>
              </c:numRef>
            </c:minus>
            <c:spPr>
              <a:ln w="25400">
                <a:solidFill>
                  <a:srgbClr val="FF0000"/>
                </a:solidFill>
                <a:prstDash val="sysDash"/>
              </a:ln>
            </c:spPr>
          </c:errBars>
          <c:xVal>
            <c:numRef>
              <c:f>Histogramm!$J$88</c:f>
              <c:numCache>
                <c:formatCode>#,##0.0000_ ;\-#,##0.0000\ </c:formatCode>
                <c:ptCount val="1"/>
                <c:pt idx="0">
                  <c:v>15</c:v>
                </c:pt>
              </c:numCache>
            </c:numRef>
          </c:xVal>
          <c:yVal>
            <c:numRef>
              <c:f>Histogramm!$K$88</c:f>
              <c:numCache>
                <c:formatCode>0.00</c:formatCode>
                <c:ptCount val="1"/>
                <c:pt idx="0">
                  <c:v>0.48611111111111133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Histogramm!$I$88</c15:f>
                <c15:dlblRangeCache>
                  <c:ptCount val="1"/>
                  <c:pt idx="0">
                    <c:v>USG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7-32A9-428D-A906-95BC4E884DC3}"/>
            </c:ext>
          </c:extLst>
        </c:ser>
        <c:ser>
          <c:idx val="5"/>
          <c:order val="8"/>
          <c:tx>
            <c:strRef>
              <c:f>Histogramm!$I$89</c:f>
              <c:strCache>
                <c:ptCount val="1"/>
                <c:pt idx="0">
                  <c:v>+ 3 Sigma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00B050"/>
                    </a:solidFill>
                  </a:defRPr>
                </a:pPr>
                <a:endParaRPr lang="de-DE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Dir val="y"/>
            <c:errBarType val="minus"/>
            <c:errValType val="cust"/>
            <c:noEndCap val="1"/>
            <c:minus>
              <c:numRef>
                <c:f>Histogramm!$K$89</c:f>
                <c:numCache>
                  <c:formatCode>General</c:formatCode>
                  <c:ptCount val="1"/>
                  <c:pt idx="0">
                    <c:v>0.48611111111111133</c:v>
                  </c:pt>
                </c:numCache>
              </c:numRef>
            </c:minus>
            <c:spPr>
              <a:ln w="25400">
                <a:solidFill>
                  <a:srgbClr val="00B050"/>
                </a:solidFill>
                <a:prstDash val="sysDash"/>
              </a:ln>
            </c:spPr>
          </c:errBars>
          <c:xVal>
            <c:numRef>
              <c:f>Histogramm!$J$89</c:f>
              <c:numCache>
                <c:formatCode>#,##0.0000_ ;\-#,##0.0000\ </c:formatCode>
                <c:ptCount val="1"/>
                <c:pt idx="0">
                  <c:v>22.504688875985543</c:v>
                </c:pt>
              </c:numCache>
            </c:numRef>
          </c:xVal>
          <c:yVal>
            <c:numRef>
              <c:f>Histogramm!$K$89</c:f>
              <c:numCache>
                <c:formatCode>0.00</c:formatCode>
                <c:ptCount val="1"/>
                <c:pt idx="0">
                  <c:v>0.48611111111111133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32A9-428D-A906-95BC4E884DC3}"/>
            </c:ext>
          </c:extLst>
        </c:ser>
        <c:ser>
          <c:idx val="6"/>
          <c:order val="9"/>
          <c:tx>
            <c:strRef>
              <c:f>Histogramm!$I$90</c:f>
              <c:strCache>
                <c:ptCount val="1"/>
                <c:pt idx="0">
                  <c:v>- 3 Sigma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00B050"/>
                    </a:solidFill>
                  </a:defRPr>
                </a:pPr>
                <a:endParaRPr lang="de-DE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Dir val="y"/>
            <c:errBarType val="minus"/>
            <c:errValType val="cust"/>
            <c:noEndCap val="1"/>
            <c:minus>
              <c:numRef>
                <c:f>Histogramm!$K$90</c:f>
                <c:numCache>
                  <c:formatCode>General</c:formatCode>
                  <c:ptCount val="1"/>
                  <c:pt idx="0">
                    <c:v>0.48611111111111133</c:v>
                  </c:pt>
                </c:numCache>
              </c:numRef>
            </c:minus>
            <c:spPr>
              <a:ln w="25400">
                <a:solidFill>
                  <a:srgbClr val="00B050"/>
                </a:solidFill>
                <a:prstDash val="sysDash"/>
              </a:ln>
            </c:spPr>
          </c:errBars>
          <c:xVal>
            <c:numRef>
              <c:f>Histogramm!$J$90</c:f>
              <c:numCache>
                <c:formatCode>#,##0.0000_ ;\-#,##0.0000\ </c:formatCode>
                <c:ptCount val="1"/>
                <c:pt idx="0">
                  <c:v>15.50031112401445</c:v>
                </c:pt>
              </c:numCache>
            </c:numRef>
          </c:xVal>
          <c:yVal>
            <c:numRef>
              <c:f>Histogramm!$K$90</c:f>
              <c:numCache>
                <c:formatCode>0.00</c:formatCode>
                <c:ptCount val="1"/>
                <c:pt idx="0">
                  <c:v>0.48611111111111133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32A9-428D-A906-95BC4E884D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5324432"/>
        <c:axId val="465315416"/>
      </c:scatterChart>
      <c:scatterChart>
        <c:scatterStyle val="lineMarker"/>
        <c:varyColors val="0"/>
        <c:ser>
          <c:idx val="8"/>
          <c:order val="10"/>
          <c:tx>
            <c:v>absolute Häufigkeit</c:v>
          </c:tx>
          <c:spPr>
            <a:ln w="28575">
              <a:noFill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6.0987935718561492E-3"/>
                  <c:y val="-8.2328316555367285E-3"/>
                </c:manualLayout>
              </c:layout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de-DE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A9-428D-A906-95BC4E884DC3}"/>
                </c:ext>
              </c:extLst>
            </c:dLbl>
            <c:dLbl>
              <c:idx val="1"/>
              <c:layout>
                <c:manualLayout>
                  <c:x val="-6.0987935718561492E-3"/>
                  <c:y val="-8.2328316555367285E-3"/>
                </c:manualLayout>
              </c:layout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de-DE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A9-428D-A906-95BC4E884DC3}"/>
                </c:ext>
              </c:extLst>
            </c:dLbl>
            <c:dLbl>
              <c:idx val="2"/>
              <c:layout>
                <c:manualLayout>
                  <c:x val="-6.0988358170464916E-3"/>
                  <c:y val="-8.2328390139673226E-3"/>
                </c:manualLayout>
              </c:layout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de-DE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A9-428D-A906-95BC4E884DC3}"/>
                </c:ext>
              </c:extLst>
            </c:dLbl>
            <c:dLbl>
              <c:idx val="3"/>
              <c:layout>
                <c:manualLayout>
                  <c:x val="-6.0988358170464387E-3"/>
                  <c:y val="-8.2328390139674006E-3"/>
                </c:manualLayout>
              </c:layout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de-DE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A9-428D-A906-95BC4E884DC3}"/>
                </c:ext>
              </c:extLst>
            </c:dLbl>
            <c:dLbl>
              <c:idx val="4"/>
              <c:layout>
                <c:manualLayout>
                  <c:x val="-6.0988358170464916E-3"/>
                  <c:y val="-8.2328390139673226E-3"/>
                </c:manualLayout>
              </c:layout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de-DE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2A9-428D-A906-95BC4E884DC3}"/>
                </c:ext>
              </c:extLst>
            </c:dLbl>
            <c:dLbl>
              <c:idx val="5"/>
              <c:layout>
                <c:manualLayout>
                  <c:x val="-6.0988358170464387E-3"/>
                  <c:y val="-8.2328390139674006E-3"/>
                </c:manualLayout>
              </c:layout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de-DE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2A9-428D-A906-95BC4E884DC3}"/>
                </c:ext>
              </c:extLst>
            </c:dLbl>
            <c:dLbl>
              <c:idx val="6"/>
              <c:layout>
                <c:manualLayout>
                  <c:x val="-6.0988358170463849E-3"/>
                  <c:y val="-8.2328390139673226E-3"/>
                </c:manualLayout>
              </c:layout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de-DE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2A9-428D-A906-95BC4E884DC3}"/>
                </c:ext>
              </c:extLst>
            </c:dLbl>
            <c:dLbl>
              <c:idx val="7"/>
              <c:layout>
                <c:manualLayout>
                  <c:x val="-6.0988358170464916E-3"/>
                  <c:y val="-8.2328390139674006E-3"/>
                </c:manualLayout>
              </c:layout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de-DE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2A9-428D-A906-95BC4E884DC3}"/>
                </c:ext>
              </c:extLst>
            </c:dLbl>
            <c:dLbl>
              <c:idx val="8"/>
              <c:layout>
                <c:manualLayout>
                  <c:x val="-6.0988358170464387E-3"/>
                  <c:y val="-8.2328390139673607E-3"/>
                </c:manualLayout>
              </c:layout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de-DE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2A9-428D-A906-95BC4E884DC3}"/>
                </c:ext>
              </c:extLst>
            </c:dLbl>
            <c:dLbl>
              <c:idx val="9"/>
              <c:layout>
                <c:manualLayout>
                  <c:x val="-6.0988358170465454E-3"/>
                  <c:y val="-8.2328390139673226E-3"/>
                </c:manualLayout>
              </c:layout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de-DE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2A9-428D-A906-95BC4E884DC3}"/>
                </c:ext>
              </c:extLst>
            </c:dLbl>
            <c:dLbl>
              <c:idx val="10"/>
              <c:layout>
                <c:manualLayout>
                  <c:x val="-6.0988358170464387E-3"/>
                  <c:y val="-8.2328390139674006E-3"/>
                </c:manualLayout>
              </c:layout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de-DE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2A9-428D-A906-95BC4E884DC3}"/>
                </c:ext>
              </c:extLst>
            </c:dLbl>
            <c:dLbl>
              <c:idx val="11"/>
              <c:layout>
                <c:manualLayout>
                  <c:x val="-6.0988358170465454E-3"/>
                  <c:y val="-8.2328390139673226E-3"/>
                </c:manualLayout>
              </c:layout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de-DE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2A9-428D-A906-95BC4E884DC3}"/>
                </c:ext>
              </c:extLst>
            </c:dLbl>
            <c:dLbl>
              <c:idx val="12"/>
              <c:layout>
                <c:manualLayout>
                  <c:x val="-6.0988358170464387E-3"/>
                  <c:y val="-8.2328390139673226E-3"/>
                </c:manualLayout>
              </c:layout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de-DE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2A9-428D-A906-95BC4E884DC3}"/>
                </c:ext>
              </c:extLst>
            </c:dLbl>
            <c:dLbl>
              <c:idx val="13"/>
              <c:layout>
                <c:manualLayout>
                  <c:x val="-6.0988358170464387E-3"/>
                  <c:y val="-8.2328390139673226E-3"/>
                </c:manualLayout>
              </c:layout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de-DE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2A9-428D-A906-95BC4E884DC3}"/>
                </c:ext>
              </c:extLst>
            </c:dLbl>
            <c:dLbl>
              <c:idx val="14"/>
              <c:layout>
                <c:manualLayout>
                  <c:x val="-6.0988358170465454E-3"/>
                  <c:y val="-8.232839013967477E-3"/>
                </c:manualLayout>
              </c:layout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de-DE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2A9-428D-A906-95BC4E884DC3}"/>
                </c:ext>
              </c:extLst>
            </c:dLbl>
            <c:dLbl>
              <c:idx val="15"/>
              <c:layout>
                <c:manualLayout>
                  <c:x val="-6.0988358170465454E-3"/>
                  <c:y val="-8.2328390139673226E-3"/>
                </c:manualLayout>
              </c:layout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de-DE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2A9-428D-A906-95BC4E884DC3}"/>
                </c:ext>
              </c:extLst>
            </c:dLbl>
            <c:dLbl>
              <c:idx val="16"/>
              <c:layout>
                <c:manualLayout>
                  <c:x val="-6.0988358170465454E-3"/>
                  <c:y val="-8.2328390139673226E-3"/>
                </c:manualLayout>
              </c:layout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de-DE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2A9-428D-A906-95BC4E884DC3}"/>
                </c:ext>
              </c:extLst>
            </c:dLbl>
            <c:dLbl>
              <c:idx val="17"/>
              <c:layout>
                <c:manualLayout>
                  <c:x val="-6.0988358170465454E-3"/>
                  <c:y val="-8.2328390139673226E-3"/>
                </c:manualLayout>
              </c:layout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de-DE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2A9-428D-A906-95BC4E884DC3}"/>
                </c:ext>
              </c:extLst>
            </c:dLbl>
            <c:dLbl>
              <c:idx val="18"/>
              <c:layout>
                <c:manualLayout>
                  <c:x val="-6.0988358170465454E-3"/>
                  <c:y val="-8.2328390139673226E-3"/>
                </c:manualLayout>
              </c:layout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de-DE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2A9-428D-A906-95BC4E884DC3}"/>
                </c:ext>
              </c:extLst>
            </c:dLbl>
            <c:dLbl>
              <c:idx val="19"/>
              <c:layout>
                <c:manualLayout>
                  <c:x val="-6.0988358170465454E-3"/>
                  <c:y val="-8.2328390139673226E-3"/>
                </c:manualLayout>
              </c:layout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de-DE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2A9-428D-A906-95BC4E884DC3}"/>
                </c:ext>
              </c:extLst>
            </c:dLbl>
            <c:spPr>
              <a:noFill/>
              <a:ln w="25400">
                <a:noFill/>
              </a:ln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Histogramm!$F$64:$F$83</c:f>
              <c:numCache>
                <c:formatCode>0.0000</c:formatCode>
                <c:ptCount val="20"/>
                <c:pt idx="0">
                  <c:v>16.100000000000001</c:v>
                </c:pt>
                <c:pt idx="1">
                  <c:v>16.640000010000001</c:v>
                </c:pt>
                <c:pt idx="2">
                  <c:v>17.180000020000001</c:v>
                </c:pt>
                <c:pt idx="3">
                  <c:v>17.720000030000001</c:v>
                </c:pt>
                <c:pt idx="4">
                  <c:v>18.260000040000001</c:v>
                </c:pt>
                <c:pt idx="5">
                  <c:v>18.800000050000001</c:v>
                </c:pt>
                <c:pt idx="6">
                  <c:v>19.340000060000001</c:v>
                </c:pt>
                <c:pt idx="7">
                  <c:v>19.880000070000001</c:v>
                </c:pt>
                <c:pt idx="8">
                  <c:v>20.420000080000001</c:v>
                </c:pt>
                <c:pt idx="9">
                  <c:v>20.960000090000001</c:v>
                </c:pt>
                <c:pt idx="10">
                  <c:v>20.960000090000001</c:v>
                </c:pt>
                <c:pt idx="11">
                  <c:v>20.960000090000001</c:v>
                </c:pt>
                <c:pt idx="12">
                  <c:v>20.960000090000001</c:v>
                </c:pt>
                <c:pt idx="13">
                  <c:v>20.960000090000001</c:v>
                </c:pt>
                <c:pt idx="14">
                  <c:v>20.960000090000001</c:v>
                </c:pt>
                <c:pt idx="15">
                  <c:v>20.960000090000001</c:v>
                </c:pt>
                <c:pt idx="16">
                  <c:v>20.960000090000001</c:v>
                </c:pt>
                <c:pt idx="17">
                  <c:v>20.960000090000001</c:v>
                </c:pt>
                <c:pt idx="18">
                  <c:v>20.960000090000001</c:v>
                </c:pt>
                <c:pt idx="19">
                  <c:v>20.960000090000001</c:v>
                </c:pt>
              </c:numCache>
            </c:numRef>
          </c:xVal>
          <c:yVal>
            <c:numRef>
              <c:f>Histogramm!$L$64:$L$83</c:f>
              <c:numCache>
                <c:formatCode>0</c:formatCode>
                <c:ptCount val="20"/>
                <c:pt idx="0">
                  <c:v>1</c:v>
                </c:pt>
                <c:pt idx="1">
                  <c:v>0</c:v>
                </c:pt>
                <c:pt idx="2">
                  <c:v>4</c:v>
                </c:pt>
                <c:pt idx="3">
                  <c:v>5</c:v>
                </c:pt>
                <c:pt idx="4">
                  <c:v>10</c:v>
                </c:pt>
                <c:pt idx="5">
                  <c:v>5</c:v>
                </c:pt>
                <c:pt idx="6">
                  <c:v>4</c:v>
                </c:pt>
                <c:pt idx="7">
                  <c:v>6</c:v>
                </c:pt>
                <c:pt idx="8">
                  <c:v>3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32A9-428D-A906-95BC4E884D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5317768"/>
        <c:axId val="465315808"/>
      </c:scatterChart>
      <c:valAx>
        <c:axId val="465324432"/>
        <c:scaling>
          <c:orientation val="minMax"/>
        </c:scaling>
        <c:delete val="0"/>
        <c:axPos val="b"/>
        <c:title>
          <c:tx>
            <c:strRef>
              <c:f>Histogramm!$F$5</c:f>
              <c:strCache>
                <c:ptCount val="1"/>
                <c:pt idx="0">
                  <c:v>mm</c:v>
                </c:pt>
              </c:strCache>
            </c:strRef>
          </c:tx>
          <c:overlay val="0"/>
        </c:title>
        <c:numFmt formatCode="0.00" sourceLinked="0"/>
        <c:majorTickMark val="out"/>
        <c:minorTickMark val="none"/>
        <c:tickLblPos val="nextTo"/>
        <c:spPr>
          <a:ln w="28575">
            <a:solidFill>
              <a:schemeClr val="tx1"/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de-DE"/>
          </a:p>
        </c:txPr>
        <c:crossAx val="465315416"/>
        <c:crossesAt val="0"/>
        <c:crossBetween val="midCat"/>
      </c:valAx>
      <c:valAx>
        <c:axId val="465315416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Häufigkeitsdichte</a:t>
                </a:r>
                <a:r>
                  <a:rPr lang="de-DE" baseline="0"/>
                  <a:t> h(x)</a:t>
                </a:r>
                <a:endParaRPr lang="de-DE"/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465324432"/>
        <c:crosses val="autoZero"/>
        <c:crossBetween val="midCat"/>
      </c:valAx>
      <c:valAx>
        <c:axId val="465317768"/>
        <c:scaling>
          <c:orientation val="minMax"/>
        </c:scaling>
        <c:delete val="1"/>
        <c:axPos val="b"/>
        <c:numFmt formatCode="0.0000" sourceLinked="1"/>
        <c:majorTickMark val="out"/>
        <c:minorTickMark val="none"/>
        <c:tickLblPos val="nextTo"/>
        <c:crossAx val="465315808"/>
        <c:crosses val="autoZero"/>
        <c:crossBetween val="midCat"/>
      </c:valAx>
      <c:valAx>
        <c:axId val="465315808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absolute Häufigket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465317768"/>
        <c:crosses val="max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 w="12700" cmpd="sng">
      <a:solidFill>
        <a:schemeClr val="tx1"/>
      </a:solidFill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de-DE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https://www.sixsigma-lean.com/community/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://www.sixsigma-lean.com" TargetMode="External"/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43900</xdr:colOff>
      <xdr:row>7</xdr:row>
      <xdr:rowOff>585994</xdr:rowOff>
    </xdr:from>
    <xdr:ext cx="6175348" cy="3626417"/>
    <xdr:pic>
      <xdr:nvPicPr>
        <xdr:cNvPr id="2" name="Grafi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3641C42-2EC9-421C-9F03-8580FF365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13820" y="1462294"/>
          <a:ext cx="6175348" cy="3626417"/>
        </a:xfrm>
        <a:prstGeom prst="rect">
          <a:avLst/>
        </a:prstGeom>
      </xdr:spPr>
    </xdr:pic>
    <xdr:clientData/>
  </xdr:oneCellAnchor>
  <xdr:oneCellAnchor>
    <xdr:from>
      <xdr:col>8</xdr:col>
      <xdr:colOff>258161</xdr:colOff>
      <xdr:row>2</xdr:row>
      <xdr:rowOff>9525</xdr:rowOff>
    </xdr:from>
    <xdr:ext cx="3628039" cy="1041295"/>
    <xdr:pic>
      <xdr:nvPicPr>
        <xdr:cNvPr id="3" name="Grafik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B9D5DDF-2419-4A60-BFED-8589D75D7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598001" y="375285"/>
          <a:ext cx="3628039" cy="1041295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95250</xdr:colOff>
      <xdr:row>16</xdr:row>
      <xdr:rowOff>47625</xdr:rowOff>
    </xdr:from>
    <xdr:to>
      <xdr:col>14</xdr:col>
      <xdr:colOff>1228725</xdr:colOff>
      <xdr:row>52</xdr:row>
      <xdr:rowOff>66675</xdr:rowOff>
    </xdr:to>
    <xdr:graphicFrame macro="">
      <xdr:nvGraphicFramePr>
        <xdr:cNvPr id="1028" name="Diagramm 3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155121</xdr:colOff>
      <xdr:row>1</xdr:row>
      <xdr:rowOff>59872</xdr:rowOff>
    </xdr:from>
    <xdr:to>
      <xdr:col>15</xdr:col>
      <xdr:colOff>20738</xdr:colOff>
      <xdr:row>1</xdr:row>
      <xdr:rowOff>1088489</xdr:rowOff>
    </xdr:to>
    <xdr:pic>
      <xdr:nvPicPr>
        <xdr:cNvPr id="3" name="Grafik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1491599-ABB4-4776-A72E-B98918904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127421" y="231322"/>
          <a:ext cx="3513692" cy="10286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info@sixsigma-lean.com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s://www.sixsigma-lean.com/community/" TargetMode="External"/><Relationship Id="rId1" Type="http://schemas.openxmlformats.org/officeDocument/2006/relationships/hyperlink" Target="http://www.sixsigma-lean.com/community/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s://www.sixsigma-lean.com/community/" TargetMode="External"/><Relationship Id="rId4" Type="http://schemas.openxmlformats.org/officeDocument/2006/relationships/hyperlink" Target="mailto:info@sixsigma-lean.com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826374-59A6-44D6-99D1-DD63C1C20B43}">
  <dimension ref="B1:P19"/>
  <sheetViews>
    <sheetView showGridLines="0" tabSelected="1" zoomScaleNormal="100" workbookViewId="0"/>
  </sheetViews>
  <sheetFormatPr baseColWidth="10" defaultRowHeight="15" x14ac:dyDescent="0.25"/>
  <cols>
    <col min="1" max="2" width="1.7109375" customWidth="1"/>
    <col min="3" max="3" width="26" customWidth="1"/>
    <col min="4" max="4" width="1.140625" customWidth="1"/>
    <col min="7" max="7" width="1.7109375" customWidth="1"/>
    <col min="12" max="12" width="21.42578125" customWidth="1"/>
    <col min="13" max="13" width="2.140625" customWidth="1"/>
    <col min="16" max="16" width="11.5703125" style="41"/>
  </cols>
  <sheetData>
    <row r="1" spans="2:16" ht="9" customHeight="1" thickBot="1" x14ac:dyDescent="0.3"/>
    <row r="2" spans="2:16" ht="6.75" customHeight="1" thickTop="1" x14ac:dyDescent="0.25">
      <c r="B2" s="61"/>
      <c r="C2" s="60"/>
      <c r="D2" s="60"/>
      <c r="E2" s="60"/>
      <c r="F2" s="60"/>
      <c r="G2" s="60"/>
      <c r="H2" s="60"/>
      <c r="I2" s="60"/>
      <c r="J2" s="60"/>
      <c r="K2" s="60"/>
      <c r="L2" s="60"/>
      <c r="M2" s="59"/>
    </row>
    <row r="3" spans="2:16" ht="18.75" customHeight="1" x14ac:dyDescent="0.35">
      <c r="B3" s="47"/>
      <c r="D3" s="97" t="s">
        <v>52</v>
      </c>
      <c r="E3" s="97"/>
      <c r="F3" s="97"/>
      <c r="G3" s="97"/>
      <c r="H3" s="97"/>
      <c r="M3" s="45"/>
    </row>
    <row r="4" spans="2:16" ht="19.5" x14ac:dyDescent="0.3">
      <c r="B4" s="47"/>
      <c r="I4" s="58"/>
      <c r="M4" s="45"/>
      <c r="P4" s="56"/>
    </row>
    <row r="5" spans="2:16" ht="19.5" x14ac:dyDescent="0.3">
      <c r="B5" s="47"/>
      <c r="I5" s="57"/>
      <c r="M5" s="45"/>
      <c r="P5" s="56"/>
    </row>
    <row r="6" spans="2:16" ht="15.75" customHeight="1" x14ac:dyDescent="0.3">
      <c r="B6" s="47"/>
      <c r="M6" s="45"/>
      <c r="P6" s="56"/>
    </row>
    <row r="7" spans="2:16" ht="52.5" customHeight="1" x14ac:dyDescent="0.3">
      <c r="B7" s="47"/>
      <c r="C7" s="55" t="s">
        <v>51</v>
      </c>
      <c r="M7" s="45"/>
      <c r="P7" s="54"/>
    </row>
    <row r="8" spans="2:16" ht="78" customHeight="1" x14ac:dyDescent="0.25">
      <c r="B8" s="47"/>
      <c r="C8" s="48" t="s">
        <v>50</v>
      </c>
      <c r="E8" s="93" t="s">
        <v>49</v>
      </c>
      <c r="F8" s="94"/>
      <c r="G8" s="94"/>
      <c r="H8" s="94"/>
      <c r="I8" s="94"/>
      <c r="J8" s="94"/>
      <c r="K8" s="94"/>
      <c r="L8" s="94"/>
      <c r="M8" s="45"/>
    </row>
    <row r="9" spans="2:16" ht="262.5" customHeight="1" x14ac:dyDescent="0.25">
      <c r="B9" s="47"/>
      <c r="C9" s="48"/>
      <c r="E9" s="53"/>
      <c r="M9" s="45"/>
    </row>
    <row r="10" spans="2:16" ht="108.75" customHeight="1" x14ac:dyDescent="0.25">
      <c r="B10" s="47"/>
      <c r="C10" s="48" t="s">
        <v>48</v>
      </c>
      <c r="E10" s="93" t="s">
        <v>47</v>
      </c>
      <c r="F10" s="94"/>
      <c r="G10" s="94"/>
      <c r="H10" s="94"/>
      <c r="I10" s="94"/>
      <c r="J10" s="94"/>
      <c r="K10" s="94"/>
      <c r="L10" s="94"/>
      <c r="M10" s="45"/>
    </row>
    <row r="11" spans="2:16" ht="102" customHeight="1" x14ac:dyDescent="0.25">
      <c r="B11" s="47"/>
      <c r="C11" s="48" t="s">
        <v>46</v>
      </c>
      <c r="E11" s="93" t="s">
        <v>45</v>
      </c>
      <c r="F11" s="94"/>
      <c r="G11" s="94"/>
      <c r="H11" s="94"/>
      <c r="I11" s="94"/>
      <c r="J11" s="94"/>
      <c r="K11" s="94"/>
      <c r="L11" s="94"/>
      <c r="M11" s="45"/>
    </row>
    <row r="12" spans="2:16" s="49" customFormat="1" ht="34.5" customHeight="1" x14ac:dyDescent="0.25">
      <c r="B12" s="52"/>
      <c r="C12" s="51"/>
      <c r="E12" s="98" t="s">
        <v>44</v>
      </c>
      <c r="F12" s="98"/>
      <c r="G12" s="98"/>
      <c r="H12" s="98"/>
      <c r="I12" s="98"/>
      <c r="J12" s="98"/>
      <c r="K12" s="98"/>
      <c r="L12" s="98"/>
      <c r="M12" s="99"/>
      <c r="P12" s="50"/>
    </row>
    <row r="13" spans="2:16" ht="104.25" customHeight="1" x14ac:dyDescent="0.25">
      <c r="B13" s="47"/>
      <c r="C13" s="48" t="s">
        <v>43</v>
      </c>
      <c r="E13" s="93" t="s">
        <v>42</v>
      </c>
      <c r="F13" s="94"/>
      <c r="G13" s="94"/>
      <c r="H13" s="94"/>
      <c r="I13" s="94"/>
      <c r="J13" s="94"/>
      <c r="K13" s="94"/>
      <c r="L13" s="94"/>
      <c r="M13" s="45"/>
    </row>
    <row r="14" spans="2:16" ht="53.25" customHeight="1" x14ac:dyDescent="0.25">
      <c r="B14" s="47"/>
      <c r="E14" s="91" t="s">
        <v>41</v>
      </c>
      <c r="F14" s="92"/>
      <c r="G14" s="92"/>
      <c r="H14" s="92"/>
      <c r="I14" s="92"/>
      <c r="J14" s="92"/>
      <c r="K14" s="92"/>
      <c r="L14" s="92"/>
      <c r="M14" s="45"/>
    </row>
    <row r="15" spans="2:16" ht="6" customHeight="1" x14ac:dyDescent="0.25">
      <c r="B15" s="47"/>
      <c r="M15" s="45"/>
    </row>
    <row r="16" spans="2:16" ht="42" customHeight="1" x14ac:dyDescent="0.25">
      <c r="B16" s="47"/>
      <c r="E16" s="93" t="s">
        <v>40</v>
      </c>
      <c r="F16" s="94"/>
      <c r="G16" s="94"/>
      <c r="H16" s="94"/>
      <c r="I16" s="94"/>
      <c r="J16" s="94"/>
      <c r="K16" s="94"/>
      <c r="L16" s="94"/>
      <c r="M16" s="45"/>
    </row>
    <row r="17" spans="2:13" ht="24" customHeight="1" x14ac:dyDescent="0.3">
      <c r="B17" s="47"/>
      <c r="C17" s="46"/>
      <c r="E17" s="95" t="s">
        <v>39</v>
      </c>
      <c r="F17" s="96"/>
      <c r="G17" s="96"/>
      <c r="H17" s="96"/>
      <c r="I17" s="96"/>
      <c r="J17" s="96"/>
      <c r="K17" s="96"/>
      <c r="L17" s="96"/>
      <c r="M17" s="45"/>
    </row>
    <row r="18" spans="2:13" ht="6" customHeight="1" thickBot="1" x14ac:dyDescent="0.3">
      <c r="B18" s="44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2"/>
    </row>
    <row r="19" spans="2:13" ht="15.75" thickTop="1" x14ac:dyDescent="0.25"/>
  </sheetData>
  <sheetProtection algorithmName="SHA-512" hashValue="8KT1Z2aW/3BtqTUFpSOG3FjeCMB8lHqm8OyoH3UIsBasudrVQV84bdq9uQHB39U7trPj5bqCGKtf9iXvMK1JkQ==" saltValue="D1kf5/Gg+0UHjscxef3Llg==" spinCount="100000" sheet="1" objects="1" scenarios="1"/>
  <mergeCells count="9">
    <mergeCell ref="E14:L14"/>
    <mergeCell ref="E16:L16"/>
    <mergeCell ref="E17:L17"/>
    <mergeCell ref="D3:H3"/>
    <mergeCell ref="E8:L8"/>
    <mergeCell ref="E10:L10"/>
    <mergeCell ref="E11:L11"/>
    <mergeCell ref="E13:L13"/>
    <mergeCell ref="E12:M12"/>
  </mergeCells>
  <hyperlinks>
    <hyperlink ref="E12:I12" r:id="rId1" display="http://www.sixsigma-lean.com/community/" xr:uid="{7C25537D-A90B-41A8-82CC-B9B2787694F1}"/>
    <hyperlink ref="E14:L14" r:id="rId2" display="https://www.sixsigma-lean.com/community/" xr:uid="{87E7F30B-A7C0-4B63-B5D7-218644EB2A72}"/>
    <hyperlink ref="E17" r:id="rId3" display="info@sixsigma-lean.com" xr:uid="{D0C24DB5-69F9-4F04-846E-E6E68F5B3F9B}"/>
    <hyperlink ref="E17:L17" r:id="rId4" display="mailto:info@sixsigma-lean.com" xr:uid="{7CD92589-79DD-4623-B3C1-C816986C2101}"/>
    <hyperlink ref="E12" r:id="rId5" xr:uid="{D043B7D6-F51A-4A9C-A5C2-FEBBB1E32710}"/>
  </hyperlinks>
  <pageMargins left="0.7" right="0.7" top="0.78740157499999996" bottom="0.78740157499999996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Y4014"/>
  <sheetViews>
    <sheetView showGridLines="0" zoomScaleNormal="100" workbookViewId="0"/>
  </sheetViews>
  <sheetFormatPr baseColWidth="10" defaultColWidth="11.42578125" defaultRowHeight="18.75" x14ac:dyDescent="0.3"/>
  <cols>
    <col min="1" max="1" width="2.140625" style="2" customWidth="1"/>
    <col min="2" max="2" width="5.7109375" style="2" customWidth="1"/>
    <col min="3" max="3" width="12.7109375" style="5" customWidth="1"/>
    <col min="4" max="4" width="6.42578125" style="2" customWidth="1"/>
    <col min="5" max="5" width="29" style="2" customWidth="1"/>
    <col min="6" max="6" width="14.140625" style="2" customWidth="1"/>
    <col min="7" max="8" width="7.85546875" style="2" bestFit="1" customWidth="1"/>
    <col min="9" max="9" width="9.7109375" style="2" bestFit="1" customWidth="1"/>
    <col min="10" max="11" width="9" style="2" bestFit="1" customWidth="1"/>
    <col min="12" max="13" width="9.28515625" style="2" bestFit="1" customWidth="1"/>
    <col min="14" max="14" width="6.7109375" style="2" bestFit="1" customWidth="1"/>
    <col min="15" max="15" width="20.42578125" style="2" customWidth="1"/>
    <col min="16" max="16" width="3.7109375" style="2" customWidth="1"/>
    <col min="17" max="17" width="8.42578125" style="2" customWidth="1"/>
    <col min="18" max="16384" width="11.42578125" style="2"/>
  </cols>
  <sheetData>
    <row r="1" spans="2:25" ht="13.5" customHeight="1" x14ac:dyDescent="0.3">
      <c r="L1" s="3"/>
      <c r="M1" s="3"/>
      <c r="N1" s="3"/>
      <c r="O1" s="3"/>
    </row>
    <row r="2" spans="2:25" ht="87" customHeight="1" x14ac:dyDescent="0.5">
      <c r="B2" s="100" t="s">
        <v>35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2"/>
      <c r="Q2" s="86"/>
      <c r="R2" s="86"/>
      <c r="S2" s="86"/>
      <c r="T2" s="88"/>
      <c r="U2" s="88"/>
      <c r="V2" s="88"/>
      <c r="W2" s="88"/>
      <c r="X2" s="88"/>
      <c r="Y2" s="88"/>
    </row>
    <row r="3" spans="2:25" x14ac:dyDescent="0.3">
      <c r="B3" s="6"/>
      <c r="C3" s="7"/>
      <c r="D3" s="25"/>
      <c r="E3" s="26"/>
      <c r="F3" s="26"/>
      <c r="G3" s="26"/>
      <c r="H3" s="26"/>
      <c r="I3" s="26"/>
      <c r="J3" s="26"/>
      <c r="K3" s="26"/>
      <c r="L3" s="27"/>
      <c r="M3" s="27"/>
      <c r="N3" s="27"/>
      <c r="O3" s="28"/>
      <c r="P3" s="4"/>
      <c r="Q3" s="89"/>
      <c r="R3" s="89"/>
      <c r="S3" s="89"/>
      <c r="T3" s="86"/>
      <c r="U3" s="86"/>
      <c r="V3" s="86"/>
      <c r="W3" s="86"/>
      <c r="X3" s="86"/>
      <c r="Y3" s="86"/>
    </row>
    <row r="4" spans="2:25" s="12" customFormat="1" ht="12.75" x14ac:dyDescent="0.2">
      <c r="B4" s="8" t="s">
        <v>1</v>
      </c>
      <c r="C4" s="9" t="s">
        <v>65</v>
      </c>
      <c r="D4" s="29"/>
      <c r="E4" s="21" t="s">
        <v>2</v>
      </c>
      <c r="F4" s="62" t="s">
        <v>36</v>
      </c>
      <c r="H4" s="103" t="s">
        <v>38</v>
      </c>
      <c r="I4" s="103"/>
      <c r="J4" s="103"/>
      <c r="K4" s="103"/>
      <c r="O4" s="30"/>
      <c r="P4" s="11"/>
      <c r="Q4" s="82"/>
      <c r="R4" s="82"/>
      <c r="S4" s="82"/>
      <c r="T4" s="84"/>
      <c r="U4" s="84"/>
      <c r="V4" s="84"/>
      <c r="W4" s="84"/>
      <c r="X4" s="84"/>
      <c r="Y4" s="84"/>
    </row>
    <row r="5" spans="2:25" s="12" customFormat="1" ht="12.75" x14ac:dyDescent="0.2">
      <c r="B5" s="8">
        <v>1</v>
      </c>
      <c r="C5" s="64">
        <v>20</v>
      </c>
      <c r="D5" s="29"/>
      <c r="E5" s="21" t="s">
        <v>3</v>
      </c>
      <c r="F5" s="62" t="s">
        <v>29</v>
      </c>
      <c r="O5" s="30"/>
      <c r="P5" s="11"/>
      <c r="Q5" s="82"/>
      <c r="R5" s="82"/>
      <c r="S5" s="82"/>
      <c r="T5" s="84"/>
      <c r="U5" s="84"/>
      <c r="V5" s="84"/>
      <c r="W5" s="84"/>
      <c r="X5" s="90"/>
      <c r="Y5" s="84"/>
    </row>
    <row r="6" spans="2:25" s="12" customFormat="1" ht="14.25" x14ac:dyDescent="0.2">
      <c r="B6" s="8">
        <v>2</v>
      </c>
      <c r="C6" s="64">
        <v>21</v>
      </c>
      <c r="D6" s="29"/>
      <c r="E6" s="21" t="s">
        <v>34</v>
      </c>
      <c r="F6" s="63">
        <v>18</v>
      </c>
      <c r="O6" s="30"/>
      <c r="P6" s="11"/>
      <c r="Q6" s="82"/>
      <c r="R6" s="82"/>
      <c r="S6" s="82"/>
      <c r="T6" s="84"/>
      <c r="U6" s="84"/>
      <c r="V6" s="84"/>
      <c r="W6" s="84"/>
      <c r="X6" s="90"/>
      <c r="Y6" s="84"/>
    </row>
    <row r="7" spans="2:25" s="12" customFormat="1" ht="12.75" x14ac:dyDescent="0.2">
      <c r="B7" s="8">
        <v>3</v>
      </c>
      <c r="C7" s="64">
        <v>21.5</v>
      </c>
      <c r="D7" s="29"/>
      <c r="E7" s="21" t="s">
        <v>62</v>
      </c>
      <c r="F7" s="63">
        <v>15</v>
      </c>
      <c r="O7" s="30"/>
      <c r="P7" s="11"/>
      <c r="Q7" s="82"/>
      <c r="R7" s="82"/>
      <c r="S7" s="82"/>
      <c r="T7" s="84"/>
      <c r="U7" s="84"/>
      <c r="V7" s="84"/>
      <c r="W7" s="84"/>
      <c r="X7" s="90"/>
      <c r="Y7" s="84"/>
    </row>
    <row r="8" spans="2:25" s="12" customFormat="1" ht="15" x14ac:dyDescent="0.25">
      <c r="B8" s="8">
        <v>4</v>
      </c>
      <c r="C8" s="64">
        <v>19</v>
      </c>
      <c r="D8" s="29"/>
      <c r="E8" s="21" t="s">
        <v>63</v>
      </c>
      <c r="F8" s="63">
        <v>25</v>
      </c>
      <c r="H8" s="1"/>
      <c r="I8" s="1"/>
      <c r="J8" s="1"/>
      <c r="K8" s="1"/>
      <c r="L8" s="1"/>
      <c r="M8" s="1"/>
      <c r="N8" s="1"/>
      <c r="O8" s="31"/>
      <c r="P8" s="11"/>
      <c r="Q8" s="82"/>
      <c r="R8" s="82"/>
      <c r="S8" s="82"/>
      <c r="T8" s="84"/>
      <c r="U8" s="84"/>
      <c r="V8" s="84"/>
      <c r="W8" s="84"/>
      <c r="X8" s="90"/>
      <c r="Y8" s="84"/>
    </row>
    <row r="9" spans="2:25" s="12" customFormat="1" ht="15" x14ac:dyDescent="0.25">
      <c r="B9" s="8">
        <v>5</v>
      </c>
      <c r="C9" s="64">
        <v>19</v>
      </c>
      <c r="D9" s="29"/>
      <c r="E9" s="21" t="s">
        <v>61</v>
      </c>
      <c r="F9" s="62">
        <v>10</v>
      </c>
      <c r="H9" s="105"/>
      <c r="I9" s="105"/>
      <c r="J9" s="105"/>
      <c r="K9" s="22"/>
      <c r="L9" s="1"/>
      <c r="M9" s="1"/>
      <c r="N9" s="1"/>
      <c r="O9" s="39"/>
      <c r="P9" s="11"/>
      <c r="Q9" s="82"/>
      <c r="R9" s="82"/>
      <c r="S9" s="82"/>
      <c r="T9" s="84"/>
      <c r="U9" s="84"/>
      <c r="V9" s="84"/>
      <c r="W9" s="84"/>
      <c r="X9" s="90"/>
      <c r="Y9" s="84"/>
    </row>
    <row r="10" spans="2:25" s="12" customFormat="1" ht="15" x14ac:dyDescent="0.25">
      <c r="B10" s="8">
        <v>6</v>
      </c>
      <c r="C10" s="64">
        <v>20.399999999999999</v>
      </c>
      <c r="D10" s="29"/>
      <c r="E10" s="21" t="s">
        <v>0</v>
      </c>
      <c r="F10" s="23">
        <f>COUNT(xi)</f>
        <v>40</v>
      </c>
      <c r="H10" s="1"/>
      <c r="I10" s="1"/>
      <c r="J10" s="1"/>
      <c r="K10" s="1"/>
      <c r="L10" s="1"/>
      <c r="M10" s="1"/>
      <c r="N10" s="1"/>
      <c r="O10" s="30"/>
      <c r="P10" s="11"/>
      <c r="Q10" s="82"/>
      <c r="R10" s="82"/>
      <c r="S10" s="82"/>
      <c r="T10" s="84"/>
      <c r="U10" s="84"/>
      <c r="V10" s="84"/>
      <c r="W10" s="84"/>
      <c r="X10" s="90"/>
      <c r="Y10" s="84"/>
    </row>
    <row r="11" spans="2:25" s="12" customFormat="1" ht="15" x14ac:dyDescent="0.25">
      <c r="B11" s="8">
        <v>7</v>
      </c>
      <c r="C11" s="64">
        <v>18.3</v>
      </c>
      <c r="D11" s="29"/>
      <c r="E11" s="21" t="s">
        <v>64</v>
      </c>
      <c r="F11" s="24">
        <f>AVERAGE(xi)</f>
        <v>19.002499999999998</v>
      </c>
      <c r="H11" s="106"/>
      <c r="I11" s="106"/>
      <c r="J11" s="106"/>
      <c r="K11" s="106"/>
      <c r="L11" s="106"/>
      <c r="M11" s="106"/>
      <c r="N11" s="1"/>
      <c r="O11" s="30"/>
      <c r="P11" s="11"/>
      <c r="Q11" s="82"/>
      <c r="R11" s="82"/>
      <c r="S11" s="82"/>
      <c r="T11" s="84"/>
      <c r="U11" s="84"/>
      <c r="V11" s="84"/>
      <c r="W11" s="84"/>
      <c r="X11" s="90"/>
      <c r="Y11" s="84"/>
    </row>
    <row r="12" spans="2:25" s="12" customFormat="1" ht="15" x14ac:dyDescent="0.25">
      <c r="B12" s="8">
        <v>8</v>
      </c>
      <c r="C12" s="64">
        <v>19.899999999999999</v>
      </c>
      <c r="D12" s="29"/>
      <c r="E12" s="21" t="s">
        <v>31</v>
      </c>
      <c r="F12" s="24">
        <f>STDEV(xi)</f>
        <v>1.1673962919951826</v>
      </c>
      <c r="H12" s="1"/>
      <c r="I12" s="1"/>
      <c r="J12" s="1"/>
      <c r="K12" s="1"/>
      <c r="L12" s="1"/>
      <c r="M12" s="1"/>
      <c r="N12" s="1"/>
      <c r="O12" s="30"/>
      <c r="P12" s="11"/>
      <c r="Q12" s="82"/>
      <c r="R12" s="82"/>
      <c r="S12" s="82"/>
      <c r="T12" s="84"/>
      <c r="U12" s="84"/>
      <c r="V12" s="84"/>
      <c r="W12" s="84"/>
      <c r="X12" s="90"/>
      <c r="Y12" s="84"/>
    </row>
    <row r="13" spans="2:25" s="12" customFormat="1" ht="15" x14ac:dyDescent="0.25">
      <c r="B13" s="8">
        <v>9</v>
      </c>
      <c r="C13" s="64">
        <v>18.7</v>
      </c>
      <c r="D13" s="29"/>
      <c r="E13" s="21" t="s">
        <v>32</v>
      </c>
      <c r="F13" s="24">
        <f>MEDIAN(xi)</f>
        <v>18.850000000000001</v>
      </c>
      <c r="H13" s="1"/>
      <c r="I13" s="1"/>
      <c r="J13" s="1"/>
      <c r="K13" s="1"/>
      <c r="L13" s="1"/>
      <c r="M13" s="1"/>
      <c r="N13" s="1"/>
      <c r="O13" s="30"/>
      <c r="P13" s="20"/>
      <c r="Q13" s="82"/>
      <c r="R13" s="82"/>
      <c r="S13" s="82"/>
      <c r="T13" s="84"/>
      <c r="U13" s="84"/>
      <c r="V13" s="84"/>
      <c r="W13" s="84"/>
      <c r="X13" s="90"/>
      <c r="Y13" s="84"/>
    </row>
    <row r="14" spans="2:25" s="12" customFormat="1" ht="15" x14ac:dyDescent="0.25">
      <c r="B14" s="8">
        <v>10</v>
      </c>
      <c r="C14" s="64">
        <v>18</v>
      </c>
      <c r="D14" s="29"/>
      <c r="E14" s="21" t="s">
        <v>33</v>
      </c>
      <c r="F14" s="24">
        <f>(MAX(xi)-MIN(xi))</f>
        <v>5.3999999999999986</v>
      </c>
      <c r="G14" s="14"/>
      <c r="H14" s="106"/>
      <c r="I14" s="106"/>
      <c r="J14" s="106"/>
      <c r="K14" s="20"/>
      <c r="L14" s="1"/>
      <c r="M14" s="1"/>
      <c r="N14" s="1"/>
      <c r="O14" s="30"/>
      <c r="P14" s="11"/>
      <c r="Q14" s="82"/>
      <c r="R14" s="82"/>
      <c r="S14" s="82"/>
      <c r="T14" s="84"/>
      <c r="U14" s="84"/>
      <c r="V14" s="84"/>
      <c r="W14" s="84"/>
      <c r="X14" s="90"/>
      <c r="Y14" s="84"/>
    </row>
    <row r="15" spans="2:25" s="12" customFormat="1" ht="15" x14ac:dyDescent="0.25">
      <c r="B15" s="8">
        <v>11</v>
      </c>
      <c r="C15" s="64">
        <v>17.7</v>
      </c>
      <c r="D15" s="29"/>
      <c r="E15" s="21" t="s">
        <v>23</v>
      </c>
      <c r="F15" s="24">
        <f>MIN(xi)</f>
        <v>16.100000000000001</v>
      </c>
      <c r="H15" s="106"/>
      <c r="I15" s="106"/>
      <c r="J15" s="106"/>
      <c r="K15" s="106"/>
      <c r="L15" s="20"/>
      <c r="M15" s="1"/>
      <c r="N15" s="1"/>
      <c r="O15" s="30"/>
      <c r="P15" s="10"/>
      <c r="Q15" s="82"/>
      <c r="R15" s="82"/>
      <c r="S15" s="82"/>
      <c r="T15" s="84"/>
      <c r="U15" s="84"/>
      <c r="V15" s="84"/>
      <c r="W15" s="84"/>
      <c r="X15" s="90"/>
      <c r="Y15" s="84"/>
    </row>
    <row r="16" spans="2:25" s="12" customFormat="1" ht="15" x14ac:dyDescent="0.25">
      <c r="B16" s="8">
        <v>12</v>
      </c>
      <c r="C16" s="64">
        <v>19.100000000000001</v>
      </c>
      <c r="D16" s="29"/>
      <c r="E16" s="21" t="s">
        <v>24</v>
      </c>
      <c r="F16" s="24">
        <f>MAX(xi)</f>
        <v>21.5</v>
      </c>
      <c r="H16" s="106"/>
      <c r="I16" s="106"/>
      <c r="J16" s="106"/>
      <c r="K16" s="106"/>
      <c r="L16" s="106"/>
      <c r="M16" s="106"/>
      <c r="N16" s="106"/>
      <c r="O16" s="107"/>
      <c r="P16" s="10"/>
      <c r="Q16" s="82"/>
      <c r="R16" s="82"/>
      <c r="S16" s="82"/>
      <c r="T16" s="84"/>
      <c r="U16" s="84"/>
      <c r="V16" s="84"/>
      <c r="W16" s="84"/>
      <c r="X16" s="90"/>
      <c r="Y16" s="84"/>
    </row>
    <row r="17" spans="2:25" s="12" customFormat="1" ht="15" x14ac:dyDescent="0.25">
      <c r="B17" s="8">
        <v>13</v>
      </c>
      <c r="C17" s="64">
        <v>19.7</v>
      </c>
      <c r="D17" s="32"/>
      <c r="G17" s="10"/>
      <c r="H17" s="1"/>
      <c r="I17" s="1"/>
      <c r="J17" s="1"/>
      <c r="K17" s="1"/>
      <c r="L17" s="1"/>
      <c r="M17" s="1"/>
      <c r="N17" s="1"/>
      <c r="O17" s="39"/>
      <c r="P17" s="10"/>
      <c r="Q17" s="82"/>
      <c r="R17" s="82"/>
      <c r="S17" s="82"/>
      <c r="T17" s="84"/>
      <c r="U17" s="84"/>
      <c r="V17" s="84"/>
      <c r="W17" s="84"/>
      <c r="X17" s="90"/>
      <c r="Y17" s="84"/>
    </row>
    <row r="18" spans="2:25" s="12" customFormat="1" ht="15" x14ac:dyDescent="0.25">
      <c r="B18" s="8">
        <v>14</v>
      </c>
      <c r="C18" s="64">
        <v>18.100000000000001</v>
      </c>
      <c r="D18" s="32"/>
      <c r="G18" s="10"/>
      <c r="H18" s="1"/>
      <c r="I18" s="1"/>
      <c r="J18" s="1"/>
      <c r="K18" s="1"/>
      <c r="L18" s="1"/>
      <c r="M18" s="1"/>
      <c r="N18" s="1"/>
      <c r="O18" s="39"/>
      <c r="P18" s="10"/>
      <c r="Q18" s="82"/>
      <c r="R18" s="82"/>
      <c r="S18" s="82"/>
      <c r="T18" s="84"/>
      <c r="U18" s="84"/>
      <c r="V18" s="84"/>
      <c r="W18" s="84"/>
      <c r="X18" s="90"/>
      <c r="Y18" s="84"/>
    </row>
    <row r="19" spans="2:25" s="12" customFormat="1" ht="15" x14ac:dyDescent="0.25">
      <c r="B19" s="8">
        <v>15</v>
      </c>
      <c r="C19" s="64">
        <v>18.399999999999999</v>
      </c>
      <c r="D19" s="32"/>
      <c r="G19" s="10"/>
      <c r="H19" s="1"/>
      <c r="I19" s="1"/>
      <c r="J19" s="1"/>
      <c r="K19" s="1"/>
      <c r="L19" s="1"/>
      <c r="M19" s="1"/>
      <c r="N19" s="1"/>
      <c r="O19" s="39"/>
      <c r="P19" s="10"/>
      <c r="Q19" s="82"/>
      <c r="R19" s="82"/>
      <c r="S19" s="82"/>
      <c r="T19" s="84"/>
      <c r="U19" s="84"/>
      <c r="V19" s="84"/>
      <c r="W19" s="84"/>
      <c r="X19" s="90"/>
      <c r="Y19" s="84"/>
    </row>
    <row r="20" spans="2:25" s="12" customFormat="1" ht="15" x14ac:dyDescent="0.25">
      <c r="B20" s="8">
        <v>16</v>
      </c>
      <c r="C20" s="64">
        <v>17.5</v>
      </c>
      <c r="D20" s="32"/>
      <c r="E20" s="10"/>
      <c r="F20" s="10"/>
      <c r="G20" s="10"/>
      <c r="H20" s="1"/>
      <c r="I20" s="1"/>
      <c r="J20" s="1"/>
      <c r="K20" s="1"/>
      <c r="L20" s="1"/>
      <c r="M20" s="1"/>
      <c r="N20" s="1"/>
      <c r="O20" s="39"/>
      <c r="P20" s="10"/>
      <c r="Q20" s="82"/>
      <c r="R20" s="82"/>
      <c r="S20" s="82"/>
      <c r="T20" s="84"/>
      <c r="U20" s="84"/>
      <c r="V20" s="84"/>
      <c r="W20" s="84"/>
      <c r="X20" s="90"/>
      <c r="Y20" s="84"/>
    </row>
    <row r="21" spans="2:25" s="12" customFormat="1" ht="15" x14ac:dyDescent="0.25">
      <c r="B21" s="8">
        <v>17</v>
      </c>
      <c r="C21" s="64">
        <v>18.899999999999999</v>
      </c>
      <c r="D21" s="33"/>
      <c r="G21" s="10"/>
      <c r="H21" s="1"/>
      <c r="I21" s="1"/>
      <c r="J21" s="1"/>
      <c r="K21" s="1"/>
      <c r="L21" s="1"/>
      <c r="M21" s="1"/>
      <c r="N21" s="1"/>
      <c r="O21" s="39"/>
      <c r="P21" s="10"/>
      <c r="Q21" s="82"/>
      <c r="R21" s="82"/>
      <c r="S21" s="82"/>
      <c r="T21" s="84"/>
      <c r="U21" s="84"/>
      <c r="V21" s="84"/>
      <c r="W21" s="84"/>
      <c r="X21" s="90"/>
      <c r="Y21" s="84"/>
    </row>
    <row r="22" spans="2:25" s="12" customFormat="1" ht="15" x14ac:dyDescent="0.25">
      <c r="B22" s="8">
        <v>18</v>
      </c>
      <c r="C22" s="64">
        <v>19</v>
      </c>
      <c r="D22" s="32"/>
      <c r="G22" s="10"/>
      <c r="H22" s="1"/>
      <c r="I22" s="1"/>
      <c r="J22" s="1"/>
      <c r="K22" s="1"/>
      <c r="L22" s="1"/>
      <c r="M22" s="1"/>
      <c r="N22" s="1"/>
      <c r="O22" s="39"/>
      <c r="P22" s="10"/>
      <c r="Q22" s="82"/>
      <c r="R22" s="82"/>
      <c r="S22" s="82"/>
      <c r="T22" s="84"/>
      <c r="U22" s="84"/>
      <c r="V22" s="84"/>
      <c r="W22" s="84"/>
      <c r="X22" s="90"/>
      <c r="Y22" s="84"/>
    </row>
    <row r="23" spans="2:25" s="12" customFormat="1" ht="12.75" x14ac:dyDescent="0.2">
      <c r="B23" s="8">
        <v>19</v>
      </c>
      <c r="C23" s="64">
        <v>20.5</v>
      </c>
      <c r="D23" s="32"/>
      <c r="G23" s="10"/>
      <c r="H23" s="10"/>
      <c r="I23" s="10"/>
      <c r="J23" s="10"/>
      <c r="K23" s="10"/>
      <c r="L23" s="10"/>
      <c r="M23" s="10"/>
      <c r="N23" s="10"/>
      <c r="O23" s="31"/>
      <c r="P23" s="10"/>
      <c r="Q23" s="82"/>
      <c r="R23" s="82"/>
      <c r="S23" s="82"/>
      <c r="T23" s="84"/>
      <c r="U23" s="84"/>
      <c r="V23" s="84"/>
      <c r="W23" s="84"/>
      <c r="X23" s="90"/>
      <c r="Y23" s="84"/>
    </row>
    <row r="24" spans="2:25" s="12" customFormat="1" ht="12.75" x14ac:dyDescent="0.2">
      <c r="B24" s="8">
        <v>20</v>
      </c>
      <c r="C24" s="64">
        <v>17.3</v>
      </c>
      <c r="D24" s="32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31"/>
      <c r="P24" s="10"/>
      <c r="Q24" s="82"/>
      <c r="R24" s="82"/>
      <c r="S24" s="82"/>
      <c r="T24" s="84"/>
      <c r="U24" s="84"/>
      <c r="V24" s="84"/>
      <c r="W24" s="84"/>
      <c r="X24" s="90"/>
      <c r="Y24" s="84"/>
    </row>
    <row r="25" spans="2:25" s="12" customFormat="1" ht="12.75" x14ac:dyDescent="0.2">
      <c r="B25" s="8">
        <v>21</v>
      </c>
      <c r="C25" s="64">
        <v>18.3</v>
      </c>
      <c r="D25" s="32"/>
      <c r="E25" s="10"/>
      <c r="F25" s="13"/>
      <c r="G25" s="10"/>
      <c r="H25" s="10"/>
      <c r="I25" s="10"/>
      <c r="J25" s="10"/>
      <c r="K25" s="10"/>
      <c r="L25" s="10"/>
      <c r="M25" s="10"/>
      <c r="N25" s="10"/>
      <c r="O25" s="31"/>
      <c r="P25" s="10"/>
      <c r="Q25" s="82"/>
      <c r="R25" s="82"/>
      <c r="S25" s="82"/>
      <c r="T25" s="84"/>
      <c r="U25" s="84"/>
      <c r="V25" s="84"/>
      <c r="W25" s="84"/>
      <c r="X25" s="90"/>
      <c r="Y25" s="84"/>
    </row>
    <row r="26" spans="2:25" s="12" customFormat="1" ht="12.75" x14ac:dyDescent="0.2">
      <c r="B26" s="8">
        <v>22</v>
      </c>
      <c r="C26" s="64">
        <v>18.399999999999999</v>
      </c>
      <c r="D26" s="32"/>
      <c r="E26" s="13"/>
      <c r="F26" s="18"/>
      <c r="G26" s="10"/>
      <c r="H26" s="10"/>
      <c r="I26" s="10"/>
      <c r="J26" s="10"/>
      <c r="K26" s="10"/>
      <c r="L26" s="10"/>
      <c r="M26" s="10"/>
      <c r="N26" s="10"/>
      <c r="O26" s="31"/>
      <c r="P26" s="10"/>
      <c r="Q26" s="82"/>
      <c r="R26" s="82"/>
      <c r="S26" s="82"/>
      <c r="T26" s="84"/>
      <c r="U26" s="84"/>
      <c r="V26" s="84"/>
      <c r="W26" s="84"/>
      <c r="X26" s="90"/>
      <c r="Y26" s="84"/>
    </row>
    <row r="27" spans="2:25" s="12" customFormat="1" ht="12.75" x14ac:dyDescent="0.2">
      <c r="B27" s="8">
        <v>23</v>
      </c>
      <c r="C27" s="64">
        <v>18.600000000000001</v>
      </c>
      <c r="D27" s="32"/>
      <c r="E27" s="13"/>
      <c r="F27" s="18"/>
      <c r="G27" s="10"/>
      <c r="H27" s="10"/>
      <c r="I27" s="10"/>
      <c r="J27" s="10"/>
      <c r="K27" s="10"/>
      <c r="L27" s="10"/>
      <c r="M27" s="10"/>
      <c r="N27" s="10"/>
      <c r="O27" s="31"/>
      <c r="P27" s="10"/>
      <c r="Q27" s="82"/>
      <c r="R27" s="82"/>
      <c r="S27" s="82"/>
      <c r="T27" s="84"/>
      <c r="U27" s="84"/>
      <c r="V27" s="84"/>
      <c r="W27" s="84"/>
      <c r="X27" s="84"/>
      <c r="Y27" s="84"/>
    </row>
    <row r="28" spans="2:25" s="12" customFormat="1" ht="12.75" x14ac:dyDescent="0.2">
      <c r="B28" s="8">
        <v>24</v>
      </c>
      <c r="C28" s="64">
        <v>19.8</v>
      </c>
      <c r="D28" s="32"/>
      <c r="E28" s="13"/>
      <c r="F28" s="18"/>
      <c r="G28" s="10"/>
      <c r="H28" s="10"/>
      <c r="I28" s="10"/>
      <c r="J28" s="10"/>
      <c r="K28" s="10"/>
      <c r="L28" s="10"/>
      <c r="M28" s="10"/>
      <c r="N28" s="10"/>
      <c r="O28" s="31"/>
      <c r="P28" s="10"/>
      <c r="Q28" s="82"/>
      <c r="R28" s="82"/>
      <c r="S28" s="82"/>
      <c r="T28" s="84"/>
      <c r="U28" s="84"/>
      <c r="V28" s="84"/>
      <c r="W28" s="84"/>
      <c r="X28" s="84"/>
      <c r="Y28" s="84"/>
    </row>
    <row r="29" spans="2:25" s="12" customFormat="1" ht="12.75" x14ac:dyDescent="0.2">
      <c r="B29" s="8">
        <v>25</v>
      </c>
      <c r="C29" s="64">
        <v>20.2</v>
      </c>
      <c r="D29" s="32"/>
      <c r="E29" s="13"/>
      <c r="F29" s="18"/>
      <c r="G29" s="10"/>
      <c r="H29" s="10"/>
      <c r="I29" s="10"/>
      <c r="J29" s="10"/>
      <c r="K29" s="10"/>
      <c r="L29" s="10"/>
      <c r="M29" s="10"/>
      <c r="N29" s="10"/>
      <c r="O29" s="31"/>
      <c r="P29" s="10"/>
      <c r="Q29" s="82"/>
      <c r="R29" s="82"/>
      <c r="S29" s="82"/>
      <c r="T29" s="84"/>
      <c r="U29" s="84"/>
      <c r="V29" s="84"/>
      <c r="W29" s="84"/>
      <c r="X29" s="84"/>
      <c r="Y29" s="84"/>
    </row>
    <row r="30" spans="2:25" s="12" customFormat="1" ht="12.75" x14ac:dyDescent="0.2">
      <c r="B30" s="8">
        <v>26</v>
      </c>
      <c r="C30" s="64">
        <v>18.5</v>
      </c>
      <c r="D30" s="32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31"/>
      <c r="P30" s="10"/>
      <c r="Q30" s="82"/>
      <c r="R30" s="82"/>
      <c r="S30" s="82"/>
      <c r="T30" s="84"/>
      <c r="U30" s="84"/>
      <c r="V30" s="84"/>
      <c r="W30" s="84"/>
      <c r="X30" s="84"/>
      <c r="Y30" s="84"/>
    </row>
    <row r="31" spans="2:25" s="12" customFormat="1" ht="12.75" x14ac:dyDescent="0.2">
      <c r="B31" s="8">
        <v>27</v>
      </c>
      <c r="C31" s="64">
        <v>18.5</v>
      </c>
      <c r="D31" s="32"/>
      <c r="G31" s="10"/>
      <c r="H31" s="10"/>
      <c r="I31" s="10"/>
      <c r="J31" s="10"/>
      <c r="K31" s="10"/>
      <c r="L31" s="10"/>
      <c r="M31" s="10"/>
      <c r="N31" s="10"/>
      <c r="O31" s="31"/>
      <c r="P31" s="10"/>
      <c r="Q31" s="82"/>
      <c r="R31" s="82"/>
      <c r="S31" s="82"/>
      <c r="T31" s="84"/>
      <c r="U31" s="84"/>
      <c r="V31" s="84"/>
      <c r="W31" s="84"/>
      <c r="X31" s="84"/>
      <c r="Y31" s="84"/>
    </row>
    <row r="32" spans="2:25" s="12" customFormat="1" ht="12.75" x14ac:dyDescent="0.2">
      <c r="B32" s="8">
        <v>28</v>
      </c>
      <c r="C32" s="64">
        <v>18</v>
      </c>
      <c r="D32" s="32"/>
      <c r="G32" s="10"/>
      <c r="H32" s="10"/>
      <c r="I32" s="10"/>
      <c r="J32" s="10"/>
      <c r="K32" s="10"/>
      <c r="L32" s="10"/>
      <c r="M32" s="10"/>
      <c r="N32" s="10"/>
      <c r="O32" s="31"/>
      <c r="P32" s="10"/>
      <c r="Q32" s="82"/>
      <c r="R32" s="82"/>
      <c r="S32" s="82"/>
      <c r="T32" s="84"/>
      <c r="U32" s="84"/>
      <c r="V32" s="84"/>
      <c r="W32" s="84"/>
      <c r="X32" s="84"/>
      <c r="Y32" s="84"/>
    </row>
    <row r="33" spans="2:25" s="12" customFormat="1" ht="12.75" x14ac:dyDescent="0.2">
      <c r="B33" s="8">
        <v>29</v>
      </c>
      <c r="C33" s="64">
        <v>20.9</v>
      </c>
      <c r="D33" s="32"/>
      <c r="G33" s="10"/>
      <c r="H33" s="10"/>
      <c r="I33" s="10"/>
      <c r="J33" s="10"/>
      <c r="K33" s="10"/>
      <c r="L33" s="10"/>
      <c r="M33" s="10"/>
      <c r="N33" s="10"/>
      <c r="O33" s="31"/>
      <c r="P33" s="10"/>
      <c r="Q33" s="82"/>
      <c r="R33" s="82"/>
      <c r="S33" s="82"/>
      <c r="T33" s="84"/>
      <c r="U33" s="84"/>
      <c r="V33" s="84"/>
      <c r="W33" s="84"/>
      <c r="X33" s="84"/>
      <c r="Y33" s="84"/>
    </row>
    <row r="34" spans="2:25" s="12" customFormat="1" ht="12.75" x14ac:dyDescent="0.2">
      <c r="B34" s="8">
        <v>30</v>
      </c>
      <c r="C34" s="64">
        <v>18.100000000000001</v>
      </c>
      <c r="D34" s="32"/>
      <c r="G34" s="10"/>
      <c r="H34" s="10"/>
      <c r="I34" s="10"/>
      <c r="J34" s="10"/>
      <c r="K34" s="10"/>
      <c r="L34" s="10"/>
      <c r="M34" s="10"/>
      <c r="N34" s="10"/>
      <c r="O34" s="31"/>
      <c r="P34" s="10"/>
      <c r="Q34" s="82"/>
      <c r="R34" s="82"/>
      <c r="S34" s="82"/>
      <c r="T34" s="84"/>
      <c r="U34" s="84"/>
      <c r="V34" s="84"/>
      <c r="W34" s="84"/>
      <c r="X34" s="84"/>
      <c r="Y34" s="84"/>
    </row>
    <row r="35" spans="2:25" s="12" customFormat="1" ht="12.75" x14ac:dyDescent="0.2">
      <c r="B35" s="8">
        <v>31</v>
      </c>
      <c r="C35" s="64">
        <v>19.399999999999999</v>
      </c>
      <c r="D35" s="32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31"/>
      <c r="P35" s="10"/>
      <c r="Q35" s="82"/>
      <c r="R35" s="82"/>
      <c r="S35" s="82"/>
      <c r="T35" s="84"/>
      <c r="U35" s="84"/>
      <c r="V35" s="84"/>
      <c r="W35" s="84"/>
      <c r="X35" s="84"/>
      <c r="Y35" s="84"/>
    </row>
    <row r="36" spans="2:25" s="12" customFormat="1" ht="12.75" x14ac:dyDescent="0.2">
      <c r="B36" s="8">
        <v>32</v>
      </c>
      <c r="C36" s="64">
        <v>20.5</v>
      </c>
      <c r="D36" s="32"/>
      <c r="E36" s="10"/>
      <c r="F36" s="13"/>
      <c r="G36" s="10"/>
      <c r="H36" s="10"/>
      <c r="I36" s="10"/>
      <c r="J36" s="10"/>
      <c r="K36" s="10"/>
      <c r="L36" s="10"/>
      <c r="M36" s="10"/>
      <c r="N36" s="10"/>
      <c r="O36" s="31"/>
      <c r="P36" s="10"/>
      <c r="Q36" s="82"/>
      <c r="R36" s="82"/>
      <c r="S36" s="82"/>
      <c r="T36" s="84"/>
      <c r="U36" s="84"/>
      <c r="V36" s="84"/>
      <c r="W36" s="84"/>
      <c r="X36" s="84"/>
      <c r="Y36" s="84"/>
    </row>
    <row r="37" spans="2:25" s="12" customFormat="1" ht="12.75" x14ac:dyDescent="0.2">
      <c r="B37" s="8">
        <v>33</v>
      </c>
      <c r="C37" s="64">
        <v>20.399999999999999</v>
      </c>
      <c r="D37" s="32"/>
      <c r="E37" s="13"/>
      <c r="F37" s="15"/>
      <c r="G37" s="10"/>
      <c r="H37" s="10"/>
      <c r="I37" s="10"/>
      <c r="J37" s="10"/>
      <c r="K37" s="10"/>
      <c r="L37" s="10"/>
      <c r="M37" s="10"/>
      <c r="N37" s="10"/>
      <c r="O37" s="31"/>
      <c r="P37" s="10"/>
      <c r="Q37" s="82"/>
      <c r="R37" s="82"/>
      <c r="S37" s="82"/>
      <c r="T37" s="84"/>
      <c r="U37" s="84"/>
      <c r="V37" s="84"/>
      <c r="W37" s="84"/>
      <c r="X37" s="84"/>
      <c r="Y37" s="84"/>
    </row>
    <row r="38" spans="2:25" s="12" customFormat="1" ht="12.75" x14ac:dyDescent="0.2">
      <c r="B38" s="8">
        <v>34</v>
      </c>
      <c r="C38" s="64">
        <v>16.100000000000001</v>
      </c>
      <c r="D38" s="32"/>
      <c r="E38" s="13"/>
      <c r="F38" s="15"/>
      <c r="G38" s="10"/>
      <c r="H38" s="10"/>
      <c r="I38" s="10"/>
      <c r="J38" s="10"/>
      <c r="K38" s="10"/>
      <c r="L38" s="10"/>
      <c r="M38" s="10"/>
      <c r="N38" s="10"/>
      <c r="O38" s="31"/>
      <c r="P38" s="10"/>
      <c r="Q38" s="82"/>
      <c r="R38" s="82"/>
      <c r="S38" s="82"/>
      <c r="T38" s="84"/>
      <c r="U38" s="84"/>
      <c r="V38" s="84"/>
      <c r="W38" s="84"/>
      <c r="X38" s="84"/>
      <c r="Y38" s="84"/>
    </row>
    <row r="39" spans="2:25" s="12" customFormat="1" ht="12.75" x14ac:dyDescent="0.2">
      <c r="B39" s="8">
        <v>35</v>
      </c>
      <c r="C39" s="64">
        <v>18.7</v>
      </c>
      <c r="D39" s="32"/>
      <c r="E39" s="13"/>
      <c r="F39" s="15"/>
      <c r="G39" s="10"/>
      <c r="H39" s="10"/>
      <c r="I39" s="10"/>
      <c r="J39" s="10"/>
      <c r="K39" s="10"/>
      <c r="L39" s="10"/>
      <c r="M39" s="10"/>
      <c r="N39" s="10"/>
      <c r="O39" s="31"/>
      <c r="P39" s="10"/>
      <c r="Q39" s="82"/>
      <c r="R39" s="82"/>
      <c r="S39" s="82"/>
      <c r="T39" s="84"/>
      <c r="U39" s="84"/>
      <c r="V39" s="84"/>
      <c r="W39" s="84"/>
      <c r="X39" s="84"/>
      <c r="Y39" s="84"/>
    </row>
    <row r="40" spans="2:25" s="12" customFormat="1" ht="12.75" x14ac:dyDescent="0.2">
      <c r="B40" s="8">
        <v>36</v>
      </c>
      <c r="C40" s="64">
        <v>18.8</v>
      </c>
      <c r="D40" s="32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31"/>
      <c r="P40" s="10"/>
      <c r="Q40" s="82"/>
      <c r="R40" s="82"/>
      <c r="S40" s="82"/>
      <c r="T40" s="84"/>
      <c r="U40" s="84"/>
      <c r="V40" s="84"/>
      <c r="W40" s="84"/>
      <c r="X40" s="84"/>
      <c r="Y40" s="84"/>
    </row>
    <row r="41" spans="2:25" s="12" customFormat="1" ht="12.75" x14ac:dyDescent="0.2">
      <c r="B41" s="8">
        <v>37</v>
      </c>
      <c r="C41" s="64">
        <v>17.3</v>
      </c>
      <c r="D41" s="32"/>
      <c r="E41" s="19"/>
      <c r="F41" s="13"/>
      <c r="G41" s="10"/>
      <c r="H41" s="10"/>
      <c r="I41" s="10"/>
      <c r="J41" s="10"/>
      <c r="K41" s="10"/>
      <c r="L41" s="10"/>
      <c r="M41" s="10"/>
      <c r="N41" s="10"/>
      <c r="O41" s="31"/>
      <c r="P41" s="10"/>
      <c r="Q41" s="82"/>
      <c r="R41" s="82"/>
      <c r="S41" s="82"/>
      <c r="T41" s="84"/>
      <c r="U41" s="84"/>
      <c r="V41" s="84"/>
      <c r="W41" s="84"/>
      <c r="X41" s="84"/>
      <c r="Y41" s="84"/>
    </row>
    <row r="42" spans="2:25" s="12" customFormat="1" ht="12.75" x14ac:dyDescent="0.2">
      <c r="B42" s="8">
        <v>38</v>
      </c>
      <c r="C42" s="64">
        <v>18.100000000000001</v>
      </c>
      <c r="D42" s="32"/>
      <c r="E42" s="13"/>
      <c r="F42" s="15"/>
      <c r="G42" s="10"/>
      <c r="H42" s="10"/>
      <c r="I42" s="10"/>
      <c r="J42" s="10"/>
      <c r="K42" s="10"/>
      <c r="L42" s="10"/>
      <c r="M42" s="10"/>
      <c r="N42" s="10"/>
      <c r="O42" s="31"/>
      <c r="P42" s="10"/>
      <c r="Q42" s="82"/>
      <c r="R42" s="82"/>
      <c r="S42" s="82"/>
      <c r="T42" s="84"/>
      <c r="U42" s="84"/>
      <c r="V42" s="84"/>
      <c r="W42" s="84"/>
      <c r="X42" s="84"/>
      <c r="Y42" s="84"/>
    </row>
    <row r="43" spans="2:25" s="12" customFormat="1" ht="12.75" x14ac:dyDescent="0.2">
      <c r="B43" s="8">
        <v>39</v>
      </c>
      <c r="C43" s="64">
        <v>19.899999999999999</v>
      </c>
      <c r="D43" s="32"/>
      <c r="E43" s="13"/>
      <c r="F43" s="15"/>
      <c r="G43" s="10"/>
      <c r="H43" s="10"/>
      <c r="I43" s="10"/>
      <c r="J43" s="10"/>
      <c r="K43" s="10"/>
      <c r="L43" s="10"/>
      <c r="M43" s="10"/>
      <c r="N43" s="10"/>
      <c r="O43" s="31"/>
      <c r="P43" s="10"/>
      <c r="Q43" s="82"/>
      <c r="R43" s="82"/>
      <c r="S43" s="82"/>
      <c r="T43" s="84"/>
      <c r="U43" s="84"/>
      <c r="V43" s="84"/>
      <c r="W43" s="84"/>
      <c r="X43" s="84"/>
      <c r="Y43" s="84"/>
    </row>
    <row r="44" spans="2:25" s="12" customFormat="1" ht="12.75" x14ac:dyDescent="0.2">
      <c r="B44" s="8">
        <v>40</v>
      </c>
      <c r="C44" s="64">
        <v>19.600000000000001</v>
      </c>
      <c r="D44" s="32"/>
      <c r="E44" s="13"/>
      <c r="F44" s="15"/>
      <c r="G44" s="10"/>
      <c r="H44" s="10"/>
      <c r="I44" s="10"/>
      <c r="J44" s="10"/>
      <c r="K44" s="10"/>
      <c r="L44" s="10"/>
      <c r="M44" s="10"/>
      <c r="N44" s="10"/>
      <c r="O44" s="31"/>
      <c r="P44" s="10"/>
      <c r="Q44" s="82"/>
      <c r="R44" s="82"/>
      <c r="S44" s="82"/>
      <c r="T44" s="84"/>
      <c r="U44" s="84"/>
      <c r="V44" s="84"/>
      <c r="W44" s="84"/>
      <c r="X44" s="84"/>
      <c r="Y44" s="84"/>
    </row>
    <row r="45" spans="2:25" s="12" customFormat="1" ht="12.75" x14ac:dyDescent="0.2">
      <c r="B45" s="8">
        <v>41</v>
      </c>
      <c r="C45" s="64"/>
      <c r="D45" s="32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31"/>
      <c r="P45" s="10"/>
      <c r="Q45" s="82"/>
      <c r="R45" s="82"/>
      <c r="S45" s="82"/>
      <c r="T45" s="84"/>
      <c r="U45" s="84"/>
      <c r="V45" s="84"/>
      <c r="W45" s="84"/>
      <c r="X45" s="84"/>
      <c r="Y45" s="84"/>
    </row>
    <row r="46" spans="2:25" s="12" customFormat="1" ht="12.75" x14ac:dyDescent="0.2">
      <c r="B46" s="8">
        <v>42</v>
      </c>
      <c r="C46" s="64"/>
      <c r="D46" s="32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31"/>
      <c r="P46" s="10"/>
      <c r="Q46" s="82"/>
      <c r="R46" s="82"/>
      <c r="S46" s="82"/>
      <c r="T46" s="84"/>
      <c r="U46" s="84"/>
      <c r="V46" s="84"/>
      <c r="W46" s="84"/>
      <c r="X46" s="84"/>
      <c r="Y46" s="84"/>
    </row>
    <row r="47" spans="2:25" s="12" customFormat="1" ht="12.75" x14ac:dyDescent="0.2">
      <c r="B47" s="8">
        <v>43</v>
      </c>
      <c r="C47" s="64"/>
      <c r="D47" s="34"/>
      <c r="E47" s="16"/>
      <c r="F47" s="10"/>
      <c r="G47" s="10"/>
      <c r="H47" s="10"/>
      <c r="I47" s="10"/>
      <c r="J47" s="10"/>
      <c r="K47" s="10"/>
      <c r="L47" s="10"/>
      <c r="M47" s="10"/>
      <c r="N47" s="10"/>
      <c r="O47" s="31"/>
      <c r="P47" s="10"/>
      <c r="Q47" s="82"/>
      <c r="R47" s="82"/>
      <c r="S47" s="82"/>
      <c r="T47" s="84"/>
      <c r="U47" s="84"/>
      <c r="V47" s="84"/>
      <c r="W47" s="84"/>
      <c r="X47" s="84"/>
      <c r="Y47" s="84"/>
    </row>
    <row r="48" spans="2:25" s="12" customFormat="1" ht="12.75" x14ac:dyDescent="0.2">
      <c r="B48" s="8">
        <v>44</v>
      </c>
      <c r="C48" s="64"/>
      <c r="D48" s="34"/>
      <c r="E48" s="16"/>
      <c r="F48" s="16"/>
      <c r="G48" s="10"/>
      <c r="H48" s="10"/>
      <c r="I48" s="10"/>
      <c r="J48" s="10"/>
      <c r="K48" s="10"/>
      <c r="L48" s="10"/>
      <c r="M48" s="10"/>
      <c r="N48" s="10"/>
      <c r="O48" s="31"/>
      <c r="P48" s="10"/>
      <c r="Q48" s="82"/>
      <c r="R48" s="82"/>
      <c r="S48" s="82"/>
      <c r="T48" s="84"/>
      <c r="U48" s="84"/>
      <c r="V48" s="84"/>
      <c r="W48" s="84"/>
      <c r="X48" s="84"/>
      <c r="Y48" s="84"/>
    </row>
    <row r="49" spans="2:25" s="12" customFormat="1" ht="12.75" x14ac:dyDescent="0.2">
      <c r="B49" s="8">
        <v>45</v>
      </c>
      <c r="C49" s="64"/>
      <c r="D49" s="32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31"/>
      <c r="P49" s="10"/>
      <c r="Q49" s="82"/>
      <c r="R49" s="82"/>
      <c r="S49" s="82"/>
      <c r="T49" s="84"/>
      <c r="U49" s="84"/>
      <c r="V49" s="84"/>
      <c r="W49" s="84"/>
      <c r="X49" s="84"/>
      <c r="Y49" s="84"/>
    </row>
    <row r="50" spans="2:25" s="12" customFormat="1" ht="12.75" x14ac:dyDescent="0.2">
      <c r="B50" s="8">
        <v>46</v>
      </c>
      <c r="C50" s="64"/>
      <c r="D50" s="32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31"/>
      <c r="P50" s="10"/>
      <c r="Q50" s="82"/>
      <c r="R50" s="82"/>
      <c r="S50" s="82"/>
      <c r="T50" s="84"/>
      <c r="U50" s="84"/>
      <c r="V50" s="84"/>
      <c r="W50" s="84"/>
      <c r="X50" s="84"/>
      <c r="Y50" s="84"/>
    </row>
    <row r="51" spans="2:25" s="12" customFormat="1" ht="12.75" x14ac:dyDescent="0.2">
      <c r="B51" s="8">
        <v>47</v>
      </c>
      <c r="C51" s="64"/>
      <c r="D51" s="34"/>
      <c r="E51" s="16"/>
      <c r="F51" s="16"/>
      <c r="G51" s="10"/>
      <c r="H51" s="10"/>
      <c r="I51" s="10"/>
      <c r="J51" s="10"/>
      <c r="K51" s="10"/>
      <c r="L51" s="10"/>
      <c r="M51" s="10"/>
      <c r="N51" s="10"/>
      <c r="O51" s="31"/>
      <c r="P51" s="10"/>
      <c r="Q51" s="82"/>
      <c r="R51" s="82"/>
      <c r="S51" s="82"/>
      <c r="T51" s="84"/>
      <c r="U51" s="84"/>
      <c r="V51" s="84"/>
      <c r="W51" s="84"/>
      <c r="X51" s="84"/>
      <c r="Y51" s="84"/>
    </row>
    <row r="52" spans="2:25" s="12" customFormat="1" ht="12.75" x14ac:dyDescent="0.2">
      <c r="B52" s="8">
        <v>48</v>
      </c>
      <c r="C52" s="64"/>
      <c r="D52" s="34"/>
      <c r="E52" s="16"/>
      <c r="F52" s="16"/>
      <c r="G52" s="10"/>
      <c r="H52" s="10"/>
      <c r="I52" s="10"/>
      <c r="J52" s="10"/>
      <c r="K52" s="10"/>
      <c r="L52" s="10"/>
      <c r="M52" s="10"/>
      <c r="N52" s="10"/>
      <c r="O52" s="31"/>
      <c r="P52" s="10"/>
      <c r="Q52" s="82"/>
      <c r="R52" s="82"/>
      <c r="S52" s="82"/>
      <c r="T52" s="84"/>
      <c r="U52" s="84"/>
      <c r="V52" s="84"/>
      <c r="W52" s="84"/>
      <c r="X52" s="84"/>
      <c r="Y52" s="84"/>
    </row>
    <row r="53" spans="2:25" s="12" customFormat="1" ht="12.75" x14ac:dyDescent="0.2">
      <c r="B53" s="8">
        <v>49</v>
      </c>
      <c r="C53" s="64"/>
      <c r="D53" s="34"/>
      <c r="E53" s="16"/>
      <c r="F53" s="16"/>
      <c r="G53" s="10"/>
      <c r="H53" s="10"/>
      <c r="I53" s="10"/>
      <c r="J53" s="10"/>
      <c r="K53" s="10"/>
      <c r="L53" s="10"/>
      <c r="M53" s="10"/>
      <c r="N53" s="10"/>
      <c r="O53" s="31"/>
      <c r="P53" s="10"/>
      <c r="Q53" s="82"/>
      <c r="R53" s="82"/>
      <c r="S53" s="82"/>
      <c r="T53" s="84"/>
      <c r="U53" s="84"/>
      <c r="V53" s="84"/>
      <c r="W53" s="84"/>
      <c r="X53" s="84"/>
      <c r="Y53" s="84"/>
    </row>
    <row r="54" spans="2:25" s="10" customFormat="1" ht="12.75" x14ac:dyDescent="0.2">
      <c r="B54" s="8">
        <v>50</v>
      </c>
      <c r="C54" s="64"/>
      <c r="D54" s="35"/>
      <c r="E54" s="36"/>
      <c r="F54" s="36"/>
      <c r="G54" s="37"/>
      <c r="H54" s="37"/>
      <c r="I54" s="37"/>
      <c r="J54" s="37"/>
      <c r="K54" s="37"/>
      <c r="L54" s="37"/>
      <c r="M54" s="37"/>
      <c r="N54" s="37"/>
      <c r="O54" s="38"/>
      <c r="Q54" s="82"/>
      <c r="R54" s="82"/>
      <c r="S54" s="82"/>
      <c r="T54" s="84"/>
      <c r="U54" s="84"/>
      <c r="V54" s="84"/>
      <c r="W54" s="84"/>
      <c r="X54" s="83"/>
      <c r="Y54" s="83"/>
    </row>
    <row r="55" spans="2:25" s="11" customFormat="1" ht="12.75" x14ac:dyDescent="0.2">
      <c r="B55" s="8">
        <v>51</v>
      </c>
      <c r="C55" s="64"/>
      <c r="D55" s="82"/>
      <c r="E55" s="66"/>
      <c r="F55" s="66"/>
      <c r="G55" s="70"/>
      <c r="H55" s="70"/>
      <c r="I55" s="70"/>
      <c r="J55" s="70"/>
      <c r="K55" s="70"/>
      <c r="L55" s="70"/>
      <c r="M55" s="70"/>
      <c r="N55" s="70"/>
      <c r="O55" s="70"/>
      <c r="P55" s="82"/>
      <c r="Q55" s="82"/>
      <c r="R55" s="82"/>
      <c r="S55" s="82"/>
      <c r="T55" s="84"/>
      <c r="U55" s="84"/>
      <c r="V55" s="84"/>
      <c r="W55" s="84"/>
      <c r="X55" s="82"/>
      <c r="Y55" s="82"/>
    </row>
    <row r="56" spans="2:25" s="11" customFormat="1" ht="12.75" x14ac:dyDescent="0.2">
      <c r="B56" s="8">
        <v>52</v>
      </c>
      <c r="C56" s="64"/>
      <c r="D56" s="82"/>
      <c r="E56" s="66"/>
      <c r="F56" s="66"/>
      <c r="G56" s="66"/>
      <c r="H56" s="66"/>
      <c r="I56" s="66"/>
      <c r="J56" s="66"/>
      <c r="K56" s="66"/>
      <c r="L56" s="66"/>
      <c r="M56" s="66"/>
      <c r="N56" s="66"/>
      <c r="O56" s="66"/>
      <c r="P56" s="82"/>
      <c r="Q56" s="82"/>
      <c r="R56" s="82"/>
      <c r="S56" s="82"/>
      <c r="T56" s="84"/>
      <c r="U56" s="84"/>
      <c r="V56" s="84"/>
      <c r="W56" s="84"/>
      <c r="X56" s="82"/>
      <c r="Y56" s="82"/>
    </row>
    <row r="57" spans="2:25" s="11" customFormat="1" ht="12.75" x14ac:dyDescent="0.2">
      <c r="B57" s="8">
        <v>53</v>
      </c>
      <c r="C57" s="64"/>
      <c r="D57" s="82"/>
      <c r="E57" s="66"/>
      <c r="F57" s="66"/>
      <c r="G57" s="66"/>
      <c r="H57" s="66"/>
      <c r="I57" s="66"/>
      <c r="J57" s="66"/>
      <c r="K57" s="66"/>
      <c r="L57" s="66"/>
      <c r="M57" s="66"/>
      <c r="N57" s="66"/>
      <c r="O57" s="66"/>
      <c r="P57" s="82"/>
      <c r="Q57" s="82"/>
      <c r="R57" s="82"/>
      <c r="S57" s="82"/>
      <c r="T57" s="84"/>
      <c r="U57" s="84"/>
      <c r="V57" s="84"/>
      <c r="W57" s="84"/>
      <c r="X57" s="82"/>
      <c r="Y57" s="82"/>
    </row>
    <row r="58" spans="2:25" s="11" customFormat="1" ht="12.75" x14ac:dyDescent="0.2">
      <c r="B58" s="8">
        <v>54</v>
      </c>
      <c r="C58" s="64"/>
      <c r="D58" s="82"/>
      <c r="E58" s="65" t="s">
        <v>28</v>
      </c>
      <c r="F58" s="65"/>
      <c r="G58" s="65"/>
      <c r="H58" s="65"/>
      <c r="I58" s="65"/>
      <c r="J58" s="65"/>
      <c r="K58" s="65"/>
      <c r="L58" s="65"/>
      <c r="M58" s="65"/>
      <c r="N58" s="65"/>
      <c r="O58" s="66"/>
      <c r="P58" s="82"/>
      <c r="Q58" s="82"/>
      <c r="R58" s="82"/>
      <c r="S58" s="82"/>
      <c r="T58" s="84"/>
      <c r="U58" s="84"/>
      <c r="V58" s="84"/>
      <c r="W58" s="84"/>
      <c r="X58" s="82"/>
      <c r="Y58" s="82"/>
    </row>
    <row r="59" spans="2:25" s="11" customFormat="1" ht="12.75" x14ac:dyDescent="0.2">
      <c r="B59" s="8">
        <v>55</v>
      </c>
      <c r="C59" s="64"/>
      <c r="D59" s="82"/>
      <c r="E59" s="67" t="s">
        <v>30</v>
      </c>
      <c r="F59" s="66">
        <f>AnzahlKlassen</f>
        <v>10</v>
      </c>
      <c r="G59" s="66"/>
      <c r="H59" s="66"/>
      <c r="I59" s="66"/>
      <c r="J59" s="66"/>
      <c r="K59" s="66"/>
      <c r="L59" s="66"/>
      <c r="M59" s="66"/>
      <c r="N59" s="66"/>
      <c r="O59" s="66"/>
      <c r="P59" s="82"/>
      <c r="Q59" s="82"/>
      <c r="R59" s="82"/>
      <c r="S59" s="82"/>
      <c r="T59" s="84"/>
      <c r="U59" s="84"/>
      <c r="V59" s="84"/>
      <c r="W59" s="84"/>
      <c r="X59" s="82"/>
      <c r="Y59" s="82"/>
    </row>
    <row r="60" spans="2:25" s="11" customFormat="1" ht="12.75" x14ac:dyDescent="0.2">
      <c r="B60" s="8">
        <v>56</v>
      </c>
      <c r="C60" s="64"/>
      <c r="D60" s="82"/>
      <c r="E60" s="81" t="s">
        <v>4</v>
      </c>
      <c r="F60" s="81" t="s">
        <v>5</v>
      </c>
      <c r="G60" s="81" t="s">
        <v>6</v>
      </c>
      <c r="H60" s="81"/>
      <c r="I60" s="81"/>
      <c r="J60" s="81" t="s">
        <v>7</v>
      </c>
      <c r="K60" s="81" t="s">
        <v>8</v>
      </c>
      <c r="L60" s="81"/>
      <c r="M60" s="81"/>
      <c r="N60" s="81" t="s">
        <v>9</v>
      </c>
      <c r="O60" s="66"/>
      <c r="P60" s="82"/>
      <c r="Q60" s="82"/>
      <c r="R60" s="82"/>
      <c r="S60" s="82"/>
      <c r="T60" s="84"/>
      <c r="U60" s="84"/>
      <c r="V60" s="84"/>
      <c r="W60" s="84"/>
      <c r="X60" s="82"/>
      <c r="Y60" s="82"/>
    </row>
    <row r="61" spans="2:25" s="11" customFormat="1" ht="12.75" x14ac:dyDescent="0.2">
      <c r="B61" s="8">
        <v>57</v>
      </c>
      <c r="C61" s="64"/>
      <c r="D61" s="82"/>
      <c r="E61" s="68" t="s">
        <v>10</v>
      </c>
      <c r="F61" s="68" t="s">
        <v>11</v>
      </c>
      <c r="G61" s="68" t="s">
        <v>11</v>
      </c>
      <c r="H61" s="68" t="s">
        <v>11</v>
      </c>
      <c r="I61" s="68" t="s">
        <v>11</v>
      </c>
      <c r="J61" s="68" t="s">
        <v>12</v>
      </c>
      <c r="K61" s="68" t="s">
        <v>12</v>
      </c>
      <c r="L61" s="68" t="s">
        <v>7</v>
      </c>
      <c r="M61" s="68" t="s">
        <v>8</v>
      </c>
      <c r="N61" s="68" t="s">
        <v>13</v>
      </c>
      <c r="O61" s="66"/>
      <c r="P61" s="82"/>
      <c r="Q61" s="82"/>
      <c r="R61" s="82"/>
      <c r="S61" s="82"/>
      <c r="T61" s="84"/>
      <c r="U61" s="84"/>
      <c r="V61" s="84"/>
      <c r="W61" s="84"/>
      <c r="X61" s="82"/>
      <c r="Y61" s="82"/>
    </row>
    <row r="62" spans="2:25" s="11" customFormat="1" ht="12.75" x14ac:dyDescent="0.2">
      <c r="B62" s="8">
        <v>58</v>
      </c>
      <c r="C62" s="64"/>
      <c r="D62" s="82"/>
      <c r="E62" s="69" t="s">
        <v>14</v>
      </c>
      <c r="F62" s="69" t="s">
        <v>15</v>
      </c>
      <c r="G62" s="69" t="s">
        <v>15</v>
      </c>
      <c r="H62" s="69" t="s">
        <v>16</v>
      </c>
      <c r="I62" s="69" t="s">
        <v>17</v>
      </c>
      <c r="J62" s="69" t="s">
        <v>18</v>
      </c>
      <c r="K62" s="69" t="s">
        <v>18</v>
      </c>
      <c r="L62" s="69" t="s">
        <v>19</v>
      </c>
      <c r="M62" s="69" t="s">
        <v>19</v>
      </c>
      <c r="N62" s="69" t="s">
        <v>20</v>
      </c>
      <c r="O62" s="66"/>
      <c r="P62" s="82"/>
      <c r="Q62" s="82"/>
      <c r="R62" s="82"/>
      <c r="S62" s="82"/>
      <c r="T62" s="84"/>
      <c r="U62" s="84"/>
      <c r="V62" s="84"/>
      <c r="W62" s="84"/>
      <c r="X62" s="82"/>
      <c r="Y62" s="82"/>
    </row>
    <row r="63" spans="2:25" s="11" customFormat="1" ht="14.25" x14ac:dyDescent="0.25">
      <c r="B63" s="8">
        <v>59</v>
      </c>
      <c r="C63" s="64"/>
      <c r="D63" s="82"/>
      <c r="E63" s="81" t="s">
        <v>21</v>
      </c>
      <c r="F63" s="81" t="s">
        <v>53</v>
      </c>
      <c r="G63" s="81" t="s">
        <v>54</v>
      </c>
      <c r="H63" s="81" t="s">
        <v>55</v>
      </c>
      <c r="I63" s="81" t="s">
        <v>56</v>
      </c>
      <c r="J63" s="81" t="s">
        <v>57</v>
      </c>
      <c r="K63" s="81" t="s">
        <v>58</v>
      </c>
      <c r="L63" s="81" t="s">
        <v>59</v>
      </c>
      <c r="M63" s="81" t="s">
        <v>60</v>
      </c>
      <c r="N63" s="81" t="s">
        <v>22</v>
      </c>
      <c r="O63" s="66"/>
      <c r="P63" s="82"/>
      <c r="Q63" s="82"/>
      <c r="R63" s="82"/>
      <c r="S63" s="82"/>
      <c r="T63" s="84"/>
      <c r="U63" s="84"/>
      <c r="V63" s="84"/>
      <c r="W63" s="84"/>
      <c r="X63" s="82"/>
      <c r="Y63" s="82"/>
    </row>
    <row r="64" spans="2:25" s="11" customFormat="1" ht="12.75" x14ac:dyDescent="0.2">
      <c r="B64" s="8">
        <v>60</v>
      </c>
      <c r="C64" s="64"/>
      <c r="D64" s="82"/>
      <c r="E64" s="70">
        <v>1</v>
      </c>
      <c r="F64" s="71">
        <f>Minimum</f>
        <v>16.100000000000001</v>
      </c>
      <c r="G64" s="71">
        <f>F64+I64</f>
        <v>16.64</v>
      </c>
      <c r="H64" s="71">
        <f>(G64+F64)/2</f>
        <v>16.37</v>
      </c>
      <c r="I64" s="72">
        <f t="shared" ref="I64:I83" si="0">Spannweite/AnzahlKlassen</f>
        <v>0.53999999999999981</v>
      </c>
      <c r="J64" s="73">
        <f t="shared" ref="J64:J83" si="1">FREQUENCY(xi,G64)</f>
        <v>1</v>
      </c>
      <c r="K64" s="74">
        <f t="shared" ref="K64:K83" si="2">$J64/Anzahl</f>
        <v>2.5000000000000001E-2</v>
      </c>
      <c r="L64" s="73">
        <f>J64</f>
        <v>1</v>
      </c>
      <c r="M64" s="74">
        <f t="shared" ref="M64:M83" si="3">L64/Anzahl</f>
        <v>2.5000000000000001E-2</v>
      </c>
      <c r="N64" s="75">
        <f>M64/I64</f>
        <v>4.6296296296296315E-2</v>
      </c>
      <c r="O64" s="66"/>
      <c r="P64" s="82"/>
      <c r="Q64" s="82"/>
      <c r="R64" s="82"/>
      <c r="S64" s="82"/>
      <c r="T64" s="84"/>
      <c r="U64" s="84"/>
      <c r="V64" s="84"/>
      <c r="W64" s="84"/>
      <c r="X64" s="82"/>
      <c r="Y64" s="82"/>
    </row>
    <row r="65" spans="1:25" s="11" customFormat="1" ht="12.75" x14ac:dyDescent="0.2">
      <c r="B65" s="8">
        <v>61</v>
      </c>
      <c r="C65" s="64"/>
      <c r="D65" s="82"/>
      <c r="E65" s="70">
        <v>2</v>
      </c>
      <c r="F65" s="71">
        <f t="shared" ref="F65:F83" si="4">IF(AnzahlKlassen&lt;E65,F64,F64+I65+0.00000001)</f>
        <v>16.640000010000001</v>
      </c>
      <c r="G65" s="71">
        <f t="shared" ref="G65:G83" si="5">F65+I65</f>
        <v>17.180000010000001</v>
      </c>
      <c r="H65" s="71">
        <f>(G65+F65)/2</f>
        <v>16.910000010000001</v>
      </c>
      <c r="I65" s="72">
        <f t="shared" si="0"/>
        <v>0.53999999999999981</v>
      </c>
      <c r="J65" s="73">
        <f t="shared" si="1"/>
        <v>1</v>
      </c>
      <c r="K65" s="74">
        <f t="shared" si="2"/>
        <v>2.5000000000000001E-2</v>
      </c>
      <c r="L65" s="73">
        <f>J65-J64</f>
        <v>0</v>
      </c>
      <c r="M65" s="74">
        <f t="shared" si="3"/>
        <v>0</v>
      </c>
      <c r="N65" s="75">
        <f t="shared" ref="N65:N73" si="6">M65/I65</f>
        <v>0</v>
      </c>
      <c r="O65" s="66"/>
      <c r="P65" s="82"/>
      <c r="Q65" s="82"/>
      <c r="R65" s="82"/>
      <c r="S65" s="82"/>
      <c r="T65" s="84"/>
      <c r="U65" s="84"/>
      <c r="V65" s="84"/>
      <c r="W65" s="84"/>
      <c r="X65" s="82"/>
      <c r="Y65" s="82"/>
    </row>
    <row r="66" spans="1:25" s="11" customFormat="1" ht="12.75" x14ac:dyDescent="0.2">
      <c r="B66" s="8">
        <v>62</v>
      </c>
      <c r="C66" s="64"/>
      <c r="D66" s="82"/>
      <c r="E66" s="70">
        <v>3</v>
      </c>
      <c r="F66" s="71">
        <f t="shared" si="4"/>
        <v>17.180000020000001</v>
      </c>
      <c r="G66" s="71">
        <f t="shared" si="5"/>
        <v>17.720000020000001</v>
      </c>
      <c r="H66" s="71">
        <f>(G66+F66)/2</f>
        <v>17.450000020000001</v>
      </c>
      <c r="I66" s="72">
        <f t="shared" si="0"/>
        <v>0.53999999999999981</v>
      </c>
      <c r="J66" s="73">
        <f t="shared" si="1"/>
        <v>5</v>
      </c>
      <c r="K66" s="74">
        <f t="shared" si="2"/>
        <v>0.125</v>
      </c>
      <c r="L66" s="73">
        <f t="shared" ref="L66:L73" si="7">J66-J65</f>
        <v>4</v>
      </c>
      <c r="M66" s="74">
        <f t="shared" si="3"/>
        <v>0.1</v>
      </c>
      <c r="N66" s="75">
        <f t="shared" si="6"/>
        <v>0.18518518518518526</v>
      </c>
      <c r="O66" s="66"/>
      <c r="P66" s="82"/>
      <c r="Q66" s="82"/>
      <c r="R66" s="82"/>
      <c r="S66" s="82"/>
      <c r="T66" s="84"/>
      <c r="U66" s="84"/>
      <c r="V66" s="84"/>
      <c r="W66" s="84"/>
      <c r="X66" s="82"/>
      <c r="Y66" s="82"/>
    </row>
    <row r="67" spans="1:25" s="11" customFormat="1" ht="12.75" x14ac:dyDescent="0.2">
      <c r="B67" s="8">
        <v>63</v>
      </c>
      <c r="C67" s="64"/>
      <c r="D67" s="82"/>
      <c r="E67" s="70">
        <v>4</v>
      </c>
      <c r="F67" s="71">
        <f t="shared" si="4"/>
        <v>17.720000030000001</v>
      </c>
      <c r="G67" s="71">
        <f t="shared" si="5"/>
        <v>18.26000003</v>
      </c>
      <c r="H67" s="71">
        <f t="shared" ref="H67:H73" si="8">(G67+F67)/2</f>
        <v>17.990000030000001</v>
      </c>
      <c r="I67" s="72">
        <f t="shared" si="0"/>
        <v>0.53999999999999981</v>
      </c>
      <c r="J67" s="73">
        <f t="shared" si="1"/>
        <v>10</v>
      </c>
      <c r="K67" s="74">
        <f t="shared" si="2"/>
        <v>0.25</v>
      </c>
      <c r="L67" s="73">
        <f t="shared" si="7"/>
        <v>5</v>
      </c>
      <c r="M67" s="74">
        <f t="shared" si="3"/>
        <v>0.125</v>
      </c>
      <c r="N67" s="75">
        <f t="shared" si="6"/>
        <v>0.23148148148148157</v>
      </c>
      <c r="O67" s="66"/>
      <c r="P67" s="82"/>
      <c r="Q67" s="82"/>
      <c r="R67" s="82"/>
      <c r="S67" s="82"/>
      <c r="T67" s="84"/>
      <c r="U67" s="84"/>
      <c r="V67" s="84"/>
      <c r="W67" s="84"/>
      <c r="X67" s="82"/>
      <c r="Y67" s="82"/>
    </row>
    <row r="68" spans="1:25" s="11" customFormat="1" ht="12.75" x14ac:dyDescent="0.2">
      <c r="B68" s="8">
        <v>64</v>
      </c>
      <c r="C68" s="64"/>
      <c r="D68" s="82"/>
      <c r="E68" s="70">
        <v>5</v>
      </c>
      <c r="F68" s="71">
        <f t="shared" si="4"/>
        <v>18.260000040000001</v>
      </c>
      <c r="G68" s="71">
        <f t="shared" si="5"/>
        <v>18.80000004</v>
      </c>
      <c r="H68" s="71">
        <f t="shared" si="8"/>
        <v>18.530000040000001</v>
      </c>
      <c r="I68" s="72">
        <f t="shared" si="0"/>
        <v>0.53999999999999981</v>
      </c>
      <c r="J68" s="73">
        <f t="shared" si="1"/>
        <v>20</v>
      </c>
      <c r="K68" s="74">
        <f t="shared" si="2"/>
        <v>0.5</v>
      </c>
      <c r="L68" s="73">
        <f t="shared" si="7"/>
        <v>10</v>
      </c>
      <c r="M68" s="74">
        <f t="shared" si="3"/>
        <v>0.25</v>
      </c>
      <c r="N68" s="75">
        <f t="shared" si="6"/>
        <v>0.46296296296296313</v>
      </c>
      <c r="O68" s="66"/>
      <c r="P68" s="82"/>
      <c r="Q68" s="82"/>
      <c r="R68" s="82"/>
      <c r="S68" s="82"/>
      <c r="T68" s="84"/>
      <c r="U68" s="84"/>
      <c r="V68" s="84"/>
      <c r="W68" s="84"/>
      <c r="X68" s="82"/>
      <c r="Y68" s="82"/>
    </row>
    <row r="69" spans="1:25" s="11" customFormat="1" ht="12.75" x14ac:dyDescent="0.2">
      <c r="B69" s="8">
        <v>65</v>
      </c>
      <c r="C69" s="64"/>
      <c r="D69" s="82"/>
      <c r="E69" s="70">
        <v>6</v>
      </c>
      <c r="F69" s="71">
        <f t="shared" si="4"/>
        <v>18.800000050000001</v>
      </c>
      <c r="G69" s="71">
        <f t="shared" si="5"/>
        <v>19.34000005</v>
      </c>
      <c r="H69" s="71">
        <f t="shared" si="8"/>
        <v>19.070000050000001</v>
      </c>
      <c r="I69" s="72">
        <f t="shared" si="0"/>
        <v>0.53999999999999981</v>
      </c>
      <c r="J69" s="73">
        <f t="shared" si="1"/>
        <v>25</v>
      </c>
      <c r="K69" s="74">
        <f t="shared" si="2"/>
        <v>0.625</v>
      </c>
      <c r="L69" s="73">
        <f t="shared" si="7"/>
        <v>5</v>
      </c>
      <c r="M69" s="74">
        <f t="shared" si="3"/>
        <v>0.125</v>
      </c>
      <c r="N69" s="75">
        <f t="shared" si="6"/>
        <v>0.23148148148148157</v>
      </c>
      <c r="O69" s="66"/>
      <c r="P69" s="82"/>
      <c r="Q69" s="82"/>
      <c r="R69" s="82"/>
      <c r="S69" s="82"/>
      <c r="T69" s="84"/>
      <c r="U69" s="84"/>
      <c r="V69" s="84"/>
      <c r="W69" s="84"/>
      <c r="X69" s="82"/>
      <c r="Y69" s="82"/>
    </row>
    <row r="70" spans="1:25" s="11" customFormat="1" ht="12.75" x14ac:dyDescent="0.2">
      <c r="B70" s="8">
        <v>66</v>
      </c>
      <c r="C70" s="64"/>
      <c r="D70" s="82"/>
      <c r="E70" s="70">
        <v>7</v>
      </c>
      <c r="F70" s="71">
        <f t="shared" si="4"/>
        <v>19.340000060000001</v>
      </c>
      <c r="G70" s="71">
        <f t="shared" si="5"/>
        <v>19.88000006</v>
      </c>
      <c r="H70" s="71">
        <f t="shared" si="8"/>
        <v>19.610000060000001</v>
      </c>
      <c r="I70" s="72">
        <f t="shared" si="0"/>
        <v>0.53999999999999981</v>
      </c>
      <c r="J70" s="73">
        <f t="shared" si="1"/>
        <v>29</v>
      </c>
      <c r="K70" s="74">
        <f t="shared" si="2"/>
        <v>0.72499999999999998</v>
      </c>
      <c r="L70" s="73">
        <f t="shared" si="7"/>
        <v>4</v>
      </c>
      <c r="M70" s="74">
        <f t="shared" si="3"/>
        <v>0.1</v>
      </c>
      <c r="N70" s="75">
        <f t="shared" si="6"/>
        <v>0.18518518518518526</v>
      </c>
      <c r="O70" s="66"/>
      <c r="P70" s="82"/>
      <c r="Q70" s="82"/>
      <c r="R70" s="82"/>
      <c r="S70" s="82"/>
      <c r="T70" s="84"/>
      <c r="U70" s="84"/>
      <c r="V70" s="84"/>
      <c r="W70" s="84"/>
      <c r="X70" s="82"/>
      <c r="Y70" s="82"/>
    </row>
    <row r="71" spans="1:25" s="17" customFormat="1" ht="12.75" x14ac:dyDescent="0.2">
      <c r="A71" s="11"/>
      <c r="B71" s="8">
        <v>67</v>
      </c>
      <c r="C71" s="64"/>
      <c r="D71" s="82"/>
      <c r="E71" s="70">
        <v>8</v>
      </c>
      <c r="F71" s="71">
        <f t="shared" si="4"/>
        <v>19.880000070000001</v>
      </c>
      <c r="G71" s="71">
        <f t="shared" si="5"/>
        <v>20.42000007</v>
      </c>
      <c r="H71" s="71">
        <f t="shared" si="8"/>
        <v>20.150000070000001</v>
      </c>
      <c r="I71" s="72">
        <f t="shared" si="0"/>
        <v>0.53999999999999981</v>
      </c>
      <c r="J71" s="73">
        <f t="shared" si="1"/>
        <v>35</v>
      </c>
      <c r="K71" s="74">
        <f t="shared" si="2"/>
        <v>0.875</v>
      </c>
      <c r="L71" s="73">
        <f t="shared" si="7"/>
        <v>6</v>
      </c>
      <c r="M71" s="74">
        <f t="shared" si="3"/>
        <v>0.15</v>
      </c>
      <c r="N71" s="75">
        <f t="shared" si="6"/>
        <v>0.27777777777777785</v>
      </c>
      <c r="O71" s="76"/>
      <c r="P71" s="82"/>
      <c r="Q71" s="82"/>
      <c r="R71" s="82"/>
      <c r="S71" s="82"/>
      <c r="T71" s="84"/>
      <c r="U71" s="84"/>
      <c r="V71" s="84"/>
      <c r="W71" s="84"/>
      <c r="X71" s="85"/>
      <c r="Y71" s="85"/>
    </row>
    <row r="72" spans="1:25" s="17" customFormat="1" ht="12.75" x14ac:dyDescent="0.2">
      <c r="A72" s="11"/>
      <c r="B72" s="8">
        <v>68</v>
      </c>
      <c r="C72" s="64"/>
      <c r="D72" s="82"/>
      <c r="E72" s="70">
        <v>9</v>
      </c>
      <c r="F72" s="71">
        <f t="shared" si="4"/>
        <v>20.420000080000001</v>
      </c>
      <c r="G72" s="71">
        <f t="shared" si="5"/>
        <v>20.96000008</v>
      </c>
      <c r="H72" s="71">
        <f t="shared" si="8"/>
        <v>20.690000080000001</v>
      </c>
      <c r="I72" s="72">
        <f t="shared" si="0"/>
        <v>0.53999999999999981</v>
      </c>
      <c r="J72" s="73">
        <f t="shared" si="1"/>
        <v>38</v>
      </c>
      <c r="K72" s="74">
        <f t="shared" si="2"/>
        <v>0.95</v>
      </c>
      <c r="L72" s="73">
        <f t="shared" si="7"/>
        <v>3</v>
      </c>
      <c r="M72" s="74">
        <f t="shared" si="3"/>
        <v>7.4999999999999997E-2</v>
      </c>
      <c r="N72" s="75">
        <f t="shared" si="6"/>
        <v>0.13888888888888892</v>
      </c>
      <c r="O72" s="76"/>
      <c r="P72" s="82"/>
      <c r="Q72" s="82"/>
      <c r="R72" s="82"/>
      <c r="S72" s="82"/>
      <c r="T72" s="84"/>
      <c r="U72" s="84"/>
      <c r="V72" s="84"/>
      <c r="W72" s="84"/>
      <c r="X72" s="85"/>
      <c r="Y72" s="85"/>
    </row>
    <row r="73" spans="1:25" s="17" customFormat="1" ht="12.75" x14ac:dyDescent="0.2">
      <c r="A73" s="11"/>
      <c r="B73" s="8">
        <v>69</v>
      </c>
      <c r="C73" s="64"/>
      <c r="D73" s="82"/>
      <c r="E73" s="70">
        <v>10</v>
      </c>
      <c r="F73" s="71">
        <f t="shared" si="4"/>
        <v>20.960000090000001</v>
      </c>
      <c r="G73" s="71">
        <f t="shared" si="5"/>
        <v>21.50000009</v>
      </c>
      <c r="H73" s="71">
        <f t="shared" si="8"/>
        <v>21.230000090000001</v>
      </c>
      <c r="I73" s="72">
        <f t="shared" si="0"/>
        <v>0.53999999999999981</v>
      </c>
      <c r="J73" s="73">
        <f t="shared" si="1"/>
        <v>40</v>
      </c>
      <c r="K73" s="74">
        <f t="shared" si="2"/>
        <v>1</v>
      </c>
      <c r="L73" s="73">
        <f t="shared" si="7"/>
        <v>2</v>
      </c>
      <c r="M73" s="74">
        <f t="shared" si="3"/>
        <v>0.05</v>
      </c>
      <c r="N73" s="75">
        <f t="shared" si="6"/>
        <v>9.2592592592592629E-2</v>
      </c>
      <c r="O73" s="76"/>
      <c r="P73" s="82"/>
      <c r="Q73" s="82"/>
      <c r="R73" s="82"/>
      <c r="S73" s="82"/>
      <c r="T73" s="84"/>
      <c r="U73" s="84"/>
      <c r="V73" s="84"/>
      <c r="W73" s="84"/>
      <c r="X73" s="85"/>
      <c r="Y73" s="85"/>
    </row>
    <row r="74" spans="1:25" s="17" customFormat="1" ht="12.75" x14ac:dyDescent="0.2">
      <c r="A74" s="11"/>
      <c r="B74" s="8">
        <v>70</v>
      </c>
      <c r="C74" s="64"/>
      <c r="D74" s="82"/>
      <c r="E74" s="70">
        <v>11</v>
      </c>
      <c r="F74" s="71">
        <f t="shared" si="4"/>
        <v>20.960000090000001</v>
      </c>
      <c r="G74" s="71">
        <f t="shared" si="5"/>
        <v>21.50000009</v>
      </c>
      <c r="H74" s="71">
        <f>(G74+F74)/2</f>
        <v>21.230000090000001</v>
      </c>
      <c r="I74" s="72">
        <f t="shared" si="0"/>
        <v>0.53999999999999981</v>
      </c>
      <c r="J74" s="73">
        <f t="shared" si="1"/>
        <v>40</v>
      </c>
      <c r="K74" s="74">
        <f t="shared" si="2"/>
        <v>1</v>
      </c>
      <c r="L74" s="73">
        <f>J74-J73</f>
        <v>0</v>
      </c>
      <c r="M74" s="74">
        <f t="shared" si="3"/>
        <v>0</v>
      </c>
      <c r="N74" s="75">
        <f>M74/I74</f>
        <v>0</v>
      </c>
      <c r="O74" s="76"/>
      <c r="P74" s="82"/>
      <c r="Q74" s="82"/>
      <c r="R74" s="82"/>
      <c r="S74" s="82"/>
      <c r="T74" s="84"/>
      <c r="U74" s="84"/>
      <c r="V74" s="84"/>
      <c r="W74" s="84"/>
      <c r="X74" s="85"/>
      <c r="Y74" s="85"/>
    </row>
    <row r="75" spans="1:25" s="17" customFormat="1" ht="12.75" x14ac:dyDescent="0.2">
      <c r="A75" s="11"/>
      <c r="B75" s="8">
        <v>71</v>
      </c>
      <c r="C75" s="64"/>
      <c r="D75" s="82"/>
      <c r="E75" s="70">
        <v>12</v>
      </c>
      <c r="F75" s="71">
        <f t="shared" si="4"/>
        <v>20.960000090000001</v>
      </c>
      <c r="G75" s="71">
        <f t="shared" si="5"/>
        <v>21.50000009</v>
      </c>
      <c r="H75" s="71">
        <f t="shared" ref="H75:H83" si="9">(G75+F75)/2</f>
        <v>21.230000090000001</v>
      </c>
      <c r="I75" s="72">
        <f t="shared" si="0"/>
        <v>0.53999999999999981</v>
      </c>
      <c r="J75" s="73">
        <f t="shared" si="1"/>
        <v>40</v>
      </c>
      <c r="K75" s="74">
        <f t="shared" si="2"/>
        <v>1</v>
      </c>
      <c r="L75" s="73">
        <f t="shared" ref="L75:L83" si="10">J75-J74</f>
        <v>0</v>
      </c>
      <c r="M75" s="74">
        <f t="shared" si="3"/>
        <v>0</v>
      </c>
      <c r="N75" s="75">
        <f t="shared" ref="N75:N83" si="11">M75/I75</f>
        <v>0</v>
      </c>
      <c r="O75" s="76"/>
      <c r="P75" s="82"/>
      <c r="Q75" s="82"/>
      <c r="R75" s="82"/>
      <c r="S75" s="82"/>
      <c r="T75" s="84"/>
      <c r="U75" s="84"/>
      <c r="V75" s="84"/>
      <c r="W75" s="84"/>
      <c r="X75" s="85"/>
      <c r="Y75" s="85"/>
    </row>
    <row r="76" spans="1:25" s="17" customFormat="1" ht="12.75" x14ac:dyDescent="0.2">
      <c r="A76" s="11"/>
      <c r="B76" s="8">
        <v>72</v>
      </c>
      <c r="C76" s="64"/>
      <c r="D76" s="82"/>
      <c r="E76" s="70">
        <v>13</v>
      </c>
      <c r="F76" s="71">
        <f t="shared" si="4"/>
        <v>20.960000090000001</v>
      </c>
      <c r="G76" s="71">
        <f t="shared" si="5"/>
        <v>21.50000009</v>
      </c>
      <c r="H76" s="71">
        <f t="shared" si="9"/>
        <v>21.230000090000001</v>
      </c>
      <c r="I76" s="72">
        <f t="shared" si="0"/>
        <v>0.53999999999999981</v>
      </c>
      <c r="J76" s="73">
        <f t="shared" si="1"/>
        <v>40</v>
      </c>
      <c r="K76" s="74">
        <f t="shared" si="2"/>
        <v>1</v>
      </c>
      <c r="L76" s="73">
        <f t="shared" si="10"/>
        <v>0</v>
      </c>
      <c r="M76" s="74">
        <f t="shared" si="3"/>
        <v>0</v>
      </c>
      <c r="N76" s="75">
        <f t="shared" si="11"/>
        <v>0</v>
      </c>
      <c r="O76" s="76"/>
      <c r="P76" s="82"/>
      <c r="Q76" s="82"/>
      <c r="R76" s="82"/>
      <c r="S76" s="82"/>
      <c r="T76" s="84"/>
      <c r="U76" s="84"/>
      <c r="V76" s="84"/>
      <c r="W76" s="84"/>
      <c r="X76" s="85"/>
      <c r="Y76" s="85"/>
    </row>
    <row r="77" spans="1:25" s="17" customFormat="1" ht="12.75" x14ac:dyDescent="0.2">
      <c r="A77" s="11"/>
      <c r="B77" s="8">
        <v>73</v>
      </c>
      <c r="C77" s="64"/>
      <c r="D77" s="82"/>
      <c r="E77" s="70">
        <v>14</v>
      </c>
      <c r="F77" s="71">
        <f t="shared" si="4"/>
        <v>20.960000090000001</v>
      </c>
      <c r="G77" s="71">
        <f t="shared" si="5"/>
        <v>21.50000009</v>
      </c>
      <c r="H77" s="71">
        <f t="shared" si="9"/>
        <v>21.230000090000001</v>
      </c>
      <c r="I77" s="72">
        <f t="shared" si="0"/>
        <v>0.53999999999999981</v>
      </c>
      <c r="J77" s="73">
        <f t="shared" si="1"/>
        <v>40</v>
      </c>
      <c r="K77" s="74">
        <f t="shared" si="2"/>
        <v>1</v>
      </c>
      <c r="L77" s="73">
        <f t="shared" si="10"/>
        <v>0</v>
      </c>
      <c r="M77" s="74">
        <f t="shared" si="3"/>
        <v>0</v>
      </c>
      <c r="N77" s="75">
        <f t="shared" si="11"/>
        <v>0</v>
      </c>
      <c r="O77" s="76"/>
      <c r="P77" s="82"/>
      <c r="Q77" s="82"/>
      <c r="R77" s="82"/>
      <c r="S77" s="82"/>
      <c r="T77" s="84"/>
      <c r="U77" s="84"/>
      <c r="V77" s="84"/>
      <c r="W77" s="84"/>
      <c r="X77" s="85"/>
      <c r="Y77" s="85"/>
    </row>
    <row r="78" spans="1:25" s="17" customFormat="1" ht="12.75" x14ac:dyDescent="0.2">
      <c r="A78" s="11"/>
      <c r="B78" s="8">
        <v>74</v>
      </c>
      <c r="C78" s="64"/>
      <c r="D78" s="82"/>
      <c r="E78" s="70">
        <v>15</v>
      </c>
      <c r="F78" s="71">
        <f t="shared" si="4"/>
        <v>20.960000090000001</v>
      </c>
      <c r="G78" s="71">
        <f t="shared" si="5"/>
        <v>21.50000009</v>
      </c>
      <c r="H78" s="71">
        <f t="shared" si="9"/>
        <v>21.230000090000001</v>
      </c>
      <c r="I78" s="72">
        <f t="shared" si="0"/>
        <v>0.53999999999999981</v>
      </c>
      <c r="J78" s="73">
        <f t="shared" si="1"/>
        <v>40</v>
      </c>
      <c r="K78" s="74">
        <f t="shared" si="2"/>
        <v>1</v>
      </c>
      <c r="L78" s="73">
        <f t="shared" si="10"/>
        <v>0</v>
      </c>
      <c r="M78" s="74">
        <f t="shared" si="3"/>
        <v>0</v>
      </c>
      <c r="N78" s="75">
        <f t="shared" si="11"/>
        <v>0</v>
      </c>
      <c r="O78" s="76"/>
      <c r="P78" s="82"/>
      <c r="Q78" s="82"/>
      <c r="R78" s="82"/>
      <c r="S78" s="82"/>
      <c r="T78" s="84"/>
      <c r="U78" s="84"/>
      <c r="V78" s="84"/>
      <c r="W78" s="84"/>
      <c r="X78" s="85"/>
      <c r="Y78" s="85"/>
    </row>
    <row r="79" spans="1:25" s="17" customFormat="1" ht="12.75" x14ac:dyDescent="0.2">
      <c r="A79" s="11"/>
      <c r="B79" s="8">
        <v>75</v>
      </c>
      <c r="C79" s="64"/>
      <c r="D79" s="82"/>
      <c r="E79" s="70">
        <v>16</v>
      </c>
      <c r="F79" s="71">
        <f t="shared" si="4"/>
        <v>20.960000090000001</v>
      </c>
      <c r="G79" s="71">
        <f t="shared" si="5"/>
        <v>21.50000009</v>
      </c>
      <c r="H79" s="71">
        <f t="shared" si="9"/>
        <v>21.230000090000001</v>
      </c>
      <c r="I79" s="72">
        <f t="shared" si="0"/>
        <v>0.53999999999999981</v>
      </c>
      <c r="J79" s="73">
        <f t="shared" si="1"/>
        <v>40</v>
      </c>
      <c r="K79" s="74">
        <f t="shared" si="2"/>
        <v>1</v>
      </c>
      <c r="L79" s="73">
        <f t="shared" si="10"/>
        <v>0</v>
      </c>
      <c r="M79" s="74">
        <f t="shared" si="3"/>
        <v>0</v>
      </c>
      <c r="N79" s="75">
        <f t="shared" si="11"/>
        <v>0</v>
      </c>
      <c r="O79" s="76"/>
      <c r="P79" s="82"/>
      <c r="Q79" s="82"/>
      <c r="R79" s="82"/>
      <c r="S79" s="82"/>
      <c r="T79" s="84"/>
      <c r="U79" s="84"/>
      <c r="V79" s="84"/>
      <c r="W79" s="84"/>
      <c r="X79" s="85"/>
      <c r="Y79" s="85"/>
    </row>
    <row r="80" spans="1:25" s="17" customFormat="1" ht="12.75" x14ac:dyDescent="0.2">
      <c r="A80" s="11"/>
      <c r="B80" s="8">
        <v>76</v>
      </c>
      <c r="C80" s="64"/>
      <c r="D80" s="82"/>
      <c r="E80" s="70">
        <v>17</v>
      </c>
      <c r="F80" s="71">
        <f t="shared" si="4"/>
        <v>20.960000090000001</v>
      </c>
      <c r="G80" s="71">
        <f t="shared" si="5"/>
        <v>21.50000009</v>
      </c>
      <c r="H80" s="71">
        <f t="shared" si="9"/>
        <v>21.230000090000001</v>
      </c>
      <c r="I80" s="72">
        <f t="shared" si="0"/>
        <v>0.53999999999999981</v>
      </c>
      <c r="J80" s="73">
        <f t="shared" si="1"/>
        <v>40</v>
      </c>
      <c r="K80" s="74">
        <f t="shared" si="2"/>
        <v>1</v>
      </c>
      <c r="L80" s="73">
        <f t="shared" si="10"/>
        <v>0</v>
      </c>
      <c r="M80" s="74">
        <f t="shared" si="3"/>
        <v>0</v>
      </c>
      <c r="N80" s="75">
        <f t="shared" si="11"/>
        <v>0</v>
      </c>
      <c r="O80" s="76"/>
      <c r="P80" s="82"/>
      <c r="Q80" s="82"/>
      <c r="R80" s="82"/>
      <c r="S80" s="82"/>
      <c r="T80" s="84"/>
      <c r="U80" s="84"/>
      <c r="V80" s="84"/>
      <c r="W80" s="84"/>
      <c r="X80" s="85"/>
      <c r="Y80" s="85"/>
    </row>
    <row r="81" spans="1:25" s="17" customFormat="1" ht="12.75" x14ac:dyDescent="0.2">
      <c r="A81" s="11"/>
      <c r="B81" s="8">
        <v>77</v>
      </c>
      <c r="C81" s="64"/>
      <c r="D81" s="82"/>
      <c r="E81" s="70">
        <v>18</v>
      </c>
      <c r="F81" s="71">
        <f t="shared" si="4"/>
        <v>20.960000090000001</v>
      </c>
      <c r="G81" s="71">
        <f t="shared" si="5"/>
        <v>21.50000009</v>
      </c>
      <c r="H81" s="71">
        <f t="shared" si="9"/>
        <v>21.230000090000001</v>
      </c>
      <c r="I81" s="72">
        <f t="shared" si="0"/>
        <v>0.53999999999999981</v>
      </c>
      <c r="J81" s="73">
        <f t="shared" si="1"/>
        <v>40</v>
      </c>
      <c r="K81" s="74">
        <f t="shared" si="2"/>
        <v>1</v>
      </c>
      <c r="L81" s="73">
        <f t="shared" si="10"/>
        <v>0</v>
      </c>
      <c r="M81" s="74">
        <f t="shared" si="3"/>
        <v>0</v>
      </c>
      <c r="N81" s="75">
        <f t="shared" si="11"/>
        <v>0</v>
      </c>
      <c r="O81" s="76"/>
      <c r="P81" s="82"/>
      <c r="Q81" s="82"/>
      <c r="R81" s="82"/>
      <c r="S81" s="82"/>
      <c r="T81" s="84"/>
      <c r="U81" s="84"/>
      <c r="V81" s="84"/>
      <c r="W81" s="84"/>
      <c r="X81" s="85"/>
      <c r="Y81" s="85"/>
    </row>
    <row r="82" spans="1:25" s="17" customFormat="1" ht="12.75" x14ac:dyDescent="0.2">
      <c r="A82" s="11"/>
      <c r="B82" s="8">
        <v>78</v>
      </c>
      <c r="C82" s="64"/>
      <c r="D82" s="82"/>
      <c r="E82" s="70">
        <v>19</v>
      </c>
      <c r="F82" s="71">
        <f t="shared" si="4"/>
        <v>20.960000090000001</v>
      </c>
      <c r="G82" s="71">
        <f t="shared" si="5"/>
        <v>21.50000009</v>
      </c>
      <c r="H82" s="71">
        <f t="shared" si="9"/>
        <v>21.230000090000001</v>
      </c>
      <c r="I82" s="72">
        <f t="shared" si="0"/>
        <v>0.53999999999999981</v>
      </c>
      <c r="J82" s="73">
        <f t="shared" si="1"/>
        <v>40</v>
      </c>
      <c r="K82" s="74">
        <f t="shared" si="2"/>
        <v>1</v>
      </c>
      <c r="L82" s="73">
        <f t="shared" si="10"/>
        <v>0</v>
      </c>
      <c r="M82" s="74">
        <f t="shared" si="3"/>
        <v>0</v>
      </c>
      <c r="N82" s="75">
        <f t="shared" si="11"/>
        <v>0</v>
      </c>
      <c r="O82" s="76"/>
      <c r="P82" s="82"/>
      <c r="Q82" s="82"/>
      <c r="R82" s="82"/>
      <c r="S82" s="82"/>
      <c r="T82" s="84"/>
      <c r="U82" s="84"/>
      <c r="V82" s="84"/>
      <c r="W82" s="84"/>
      <c r="X82" s="85"/>
      <c r="Y82" s="85"/>
    </row>
    <row r="83" spans="1:25" s="17" customFormat="1" ht="12.75" x14ac:dyDescent="0.2">
      <c r="A83" s="11"/>
      <c r="B83" s="8">
        <v>79</v>
      </c>
      <c r="C83" s="64"/>
      <c r="D83" s="82"/>
      <c r="E83" s="70">
        <v>20</v>
      </c>
      <c r="F83" s="71">
        <f t="shared" si="4"/>
        <v>20.960000090000001</v>
      </c>
      <c r="G83" s="71">
        <f t="shared" si="5"/>
        <v>21.50000009</v>
      </c>
      <c r="H83" s="71">
        <f t="shared" si="9"/>
        <v>21.230000090000001</v>
      </c>
      <c r="I83" s="72">
        <f t="shared" si="0"/>
        <v>0.53999999999999981</v>
      </c>
      <c r="J83" s="73">
        <f t="shared" si="1"/>
        <v>40</v>
      </c>
      <c r="K83" s="74">
        <f t="shared" si="2"/>
        <v>1</v>
      </c>
      <c r="L83" s="73">
        <f t="shared" si="10"/>
        <v>0</v>
      </c>
      <c r="M83" s="74">
        <f t="shared" si="3"/>
        <v>0</v>
      </c>
      <c r="N83" s="75">
        <f t="shared" si="11"/>
        <v>0</v>
      </c>
      <c r="O83" s="76"/>
      <c r="P83" s="82"/>
      <c r="Q83" s="82"/>
      <c r="R83" s="82"/>
      <c r="S83" s="82"/>
      <c r="T83" s="84"/>
      <c r="U83" s="84"/>
      <c r="V83" s="84"/>
      <c r="W83" s="84"/>
      <c r="X83" s="85"/>
      <c r="Y83" s="85"/>
    </row>
    <row r="84" spans="1:25" s="17" customFormat="1" ht="12.75" x14ac:dyDescent="0.2">
      <c r="A84" s="11"/>
      <c r="B84" s="8">
        <v>80</v>
      </c>
      <c r="C84" s="64"/>
      <c r="D84" s="82"/>
      <c r="E84" s="66"/>
      <c r="F84" s="76"/>
      <c r="G84" s="76"/>
      <c r="H84" s="76"/>
      <c r="I84" s="76"/>
      <c r="J84" s="76"/>
      <c r="K84" s="76"/>
      <c r="L84" s="76"/>
      <c r="M84" s="76"/>
      <c r="N84" s="76"/>
      <c r="O84" s="76"/>
      <c r="P84" s="82"/>
      <c r="Q84" s="82"/>
      <c r="R84" s="82"/>
      <c r="S84" s="82"/>
      <c r="T84" s="84"/>
      <c r="U84" s="84"/>
      <c r="V84" s="84"/>
      <c r="W84" s="84"/>
      <c r="X84" s="85"/>
      <c r="Y84" s="85"/>
    </row>
    <row r="85" spans="1:25" s="17" customFormat="1" ht="12.75" x14ac:dyDescent="0.2">
      <c r="A85" s="11"/>
      <c r="B85" s="8">
        <v>81</v>
      </c>
      <c r="C85" s="64"/>
      <c r="D85" s="82"/>
      <c r="E85" s="66"/>
      <c r="F85" s="76"/>
      <c r="G85" s="76"/>
      <c r="H85" s="76"/>
      <c r="I85" s="76"/>
      <c r="J85" s="76"/>
      <c r="K85" s="76"/>
      <c r="L85" s="76"/>
      <c r="M85" s="76"/>
      <c r="N85" s="76"/>
      <c r="O85" s="76"/>
      <c r="P85" s="82"/>
      <c r="Q85" s="82"/>
      <c r="R85" s="82"/>
      <c r="S85" s="82"/>
      <c r="T85" s="84"/>
      <c r="U85" s="84"/>
      <c r="V85" s="84"/>
      <c r="W85" s="84"/>
      <c r="X85" s="85"/>
      <c r="Y85" s="85"/>
    </row>
    <row r="86" spans="1:25" s="17" customFormat="1" ht="12.75" x14ac:dyDescent="0.2">
      <c r="A86" s="11"/>
      <c r="B86" s="8">
        <v>82</v>
      </c>
      <c r="C86" s="64"/>
      <c r="D86" s="82"/>
      <c r="E86" s="108" t="s">
        <v>27</v>
      </c>
      <c r="F86" s="108"/>
      <c r="G86" s="108"/>
      <c r="H86" s="76"/>
      <c r="I86" s="104" t="s">
        <v>37</v>
      </c>
      <c r="J86" s="104"/>
      <c r="K86" s="104"/>
      <c r="L86" s="76"/>
      <c r="M86" s="76"/>
      <c r="N86" s="76"/>
      <c r="O86" s="76"/>
      <c r="P86" s="82"/>
      <c r="Q86" s="82"/>
      <c r="R86" s="82"/>
      <c r="S86" s="82"/>
      <c r="T86" s="84"/>
      <c r="U86" s="84"/>
      <c r="V86" s="84"/>
      <c r="W86" s="84"/>
      <c r="X86" s="85"/>
      <c r="Y86" s="85"/>
    </row>
    <row r="87" spans="1:25" s="17" customFormat="1" ht="12.75" x14ac:dyDescent="0.2">
      <c r="A87" s="11"/>
      <c r="B87" s="8">
        <v>83</v>
      </c>
      <c r="C87" s="64"/>
      <c r="D87" s="82"/>
      <c r="E87" s="66">
        <v>1.1000000000000001</v>
      </c>
      <c r="F87" s="77">
        <f t="shared" ref="F87:F97" si="12">F88-(E87*Standardabweichung)</f>
        <v>11.297684472831797</v>
      </c>
      <c r="G87" s="78">
        <f t="shared" ref="G87:G109" si="13">NORMDIST(F87,Mittelwert,Standardabweichung,0)</f>
        <v>1.1878399851651011E-10</v>
      </c>
      <c r="H87" s="76"/>
      <c r="I87" s="66" t="s">
        <v>67</v>
      </c>
      <c r="J87" s="79">
        <f>OGW</f>
        <v>25</v>
      </c>
      <c r="K87" s="77">
        <f>MAX(N64:N83)*1.05</f>
        <v>0.48611111111111133</v>
      </c>
      <c r="L87" s="76"/>
      <c r="M87" s="76"/>
      <c r="N87" s="66"/>
      <c r="O87" s="80"/>
      <c r="P87" s="82"/>
      <c r="Q87" s="82"/>
      <c r="R87" s="82"/>
      <c r="S87" s="82"/>
      <c r="T87" s="84"/>
      <c r="U87" s="84"/>
      <c r="V87" s="84"/>
      <c r="W87" s="84"/>
      <c r="X87" s="85"/>
      <c r="Y87" s="85"/>
    </row>
    <row r="88" spans="1:25" s="17" customFormat="1" ht="12.75" x14ac:dyDescent="0.2">
      <c r="A88" s="11"/>
      <c r="B88" s="8">
        <v>84</v>
      </c>
      <c r="C88" s="64"/>
      <c r="D88" s="82"/>
      <c r="E88" s="66">
        <v>1</v>
      </c>
      <c r="F88" s="77">
        <f t="shared" si="12"/>
        <v>12.581820394026497</v>
      </c>
      <c r="G88" s="78">
        <f t="shared" si="13"/>
        <v>9.2254533583767194E-8</v>
      </c>
      <c r="H88" s="76"/>
      <c r="I88" s="66" t="s">
        <v>66</v>
      </c>
      <c r="J88" s="79">
        <f>ABC</f>
        <v>15</v>
      </c>
      <c r="K88" s="77">
        <f>K87</f>
        <v>0.48611111111111133</v>
      </c>
      <c r="L88" s="76"/>
      <c r="M88" s="76"/>
      <c r="N88" s="66"/>
      <c r="O88" s="80"/>
      <c r="P88" s="82"/>
      <c r="Q88" s="82"/>
      <c r="R88" s="82"/>
      <c r="S88" s="82"/>
      <c r="T88" s="84"/>
      <c r="U88" s="84"/>
      <c r="V88" s="84"/>
      <c r="W88" s="84"/>
      <c r="X88" s="85"/>
      <c r="Y88" s="85"/>
    </row>
    <row r="89" spans="1:25" s="17" customFormat="1" ht="12.75" x14ac:dyDescent="0.2">
      <c r="A89" s="11"/>
      <c r="B89" s="8">
        <v>85</v>
      </c>
      <c r="C89" s="64"/>
      <c r="D89" s="82"/>
      <c r="E89" s="66">
        <v>0.9</v>
      </c>
      <c r="F89" s="77">
        <f t="shared" si="12"/>
        <v>13.749216686021679</v>
      </c>
      <c r="G89" s="78">
        <f t="shared" si="13"/>
        <v>1.369178677070154E-5</v>
      </c>
      <c r="H89" s="76"/>
      <c r="I89" s="66" t="str">
        <f>"+ 3 Sigma"</f>
        <v>+ 3 Sigma</v>
      </c>
      <c r="J89" s="79">
        <f>Mittelwert+3*Standardabweichung</f>
        <v>22.504688875985543</v>
      </c>
      <c r="K89" s="77">
        <f>K88</f>
        <v>0.48611111111111133</v>
      </c>
      <c r="L89" s="76"/>
      <c r="M89" s="76"/>
      <c r="N89" s="66"/>
      <c r="O89" s="80"/>
      <c r="P89" s="82"/>
      <c r="Q89" s="82"/>
      <c r="R89" s="82"/>
      <c r="S89" s="82"/>
      <c r="T89" s="84"/>
      <c r="U89" s="84"/>
      <c r="V89" s="84"/>
      <c r="W89" s="84"/>
      <c r="X89" s="85"/>
      <c r="Y89" s="85"/>
    </row>
    <row r="90" spans="1:25" s="17" customFormat="1" ht="12.75" x14ac:dyDescent="0.2">
      <c r="A90" s="11"/>
      <c r="B90" s="8">
        <v>86</v>
      </c>
      <c r="C90" s="64"/>
      <c r="D90" s="82"/>
      <c r="E90" s="66">
        <v>0.8</v>
      </c>
      <c r="F90" s="77">
        <f t="shared" si="12"/>
        <v>14.799873348817343</v>
      </c>
      <c r="G90" s="78">
        <f t="shared" si="13"/>
        <v>5.2415956287473104E-4</v>
      </c>
      <c r="H90" s="76"/>
      <c r="I90" s="66" t="str">
        <f>"- 3 Sigma"</f>
        <v>- 3 Sigma</v>
      </c>
      <c r="J90" s="79">
        <f>Mittelwert-3*Standardabweichung</f>
        <v>15.50031112401445</v>
      </c>
      <c r="K90" s="77">
        <f>K89</f>
        <v>0.48611111111111133</v>
      </c>
      <c r="L90" s="76"/>
      <c r="M90" s="76"/>
      <c r="N90" s="66"/>
      <c r="O90" s="80"/>
      <c r="P90" s="82"/>
      <c r="Q90" s="82"/>
      <c r="R90" s="82"/>
      <c r="S90" s="82"/>
      <c r="T90" s="84"/>
      <c r="U90" s="84"/>
      <c r="V90" s="84"/>
      <c r="W90" s="84"/>
      <c r="X90" s="85"/>
      <c r="Y90" s="85"/>
    </row>
    <row r="91" spans="1:25" s="17" customFormat="1" ht="12.75" x14ac:dyDescent="0.2">
      <c r="A91" s="11"/>
      <c r="B91" s="8">
        <v>87</v>
      </c>
      <c r="C91" s="64"/>
      <c r="D91" s="82"/>
      <c r="E91" s="66">
        <v>0.7</v>
      </c>
      <c r="F91" s="77">
        <f t="shared" si="12"/>
        <v>15.733790382413488</v>
      </c>
      <c r="G91" s="78">
        <f t="shared" si="13"/>
        <v>6.7804323495424127E-3</v>
      </c>
      <c r="H91" s="76"/>
      <c r="I91" s="66" t="s">
        <v>25</v>
      </c>
      <c r="J91" s="79">
        <f>Mittelwert</f>
        <v>19.002499999999998</v>
      </c>
      <c r="K91" s="77">
        <f>K90</f>
        <v>0.48611111111111133</v>
      </c>
      <c r="L91" s="76"/>
      <c r="M91" s="76"/>
      <c r="N91" s="66"/>
      <c r="O91" s="80"/>
      <c r="P91" s="82"/>
      <c r="Q91" s="82"/>
      <c r="R91" s="82"/>
      <c r="S91" s="82"/>
      <c r="T91" s="84"/>
      <c r="U91" s="84"/>
      <c r="V91" s="84"/>
      <c r="W91" s="84"/>
      <c r="X91" s="85"/>
      <c r="Y91" s="85"/>
    </row>
    <row r="92" spans="1:25" s="17" customFormat="1" ht="12.75" x14ac:dyDescent="0.2">
      <c r="A92" s="11"/>
      <c r="B92" s="8">
        <v>88</v>
      </c>
      <c r="C92" s="64"/>
      <c r="D92" s="82"/>
      <c r="E92" s="66">
        <v>0.6</v>
      </c>
      <c r="F92" s="77">
        <f t="shared" si="12"/>
        <v>16.550967786810116</v>
      </c>
      <c r="G92" s="78">
        <f t="shared" si="13"/>
        <v>3.7676662399925467E-2</v>
      </c>
      <c r="H92" s="76"/>
      <c r="I92" s="66" t="s">
        <v>26</v>
      </c>
      <c r="J92" s="79">
        <f>Sollwert</f>
        <v>18</v>
      </c>
      <c r="K92" s="77">
        <f>K91</f>
        <v>0.48611111111111133</v>
      </c>
      <c r="L92" s="76"/>
      <c r="M92" s="76"/>
      <c r="N92" s="66"/>
      <c r="O92" s="80"/>
      <c r="P92" s="82"/>
      <c r="Q92" s="82"/>
      <c r="R92" s="82"/>
      <c r="S92" s="82"/>
      <c r="T92" s="84"/>
      <c r="U92" s="84"/>
      <c r="V92" s="84"/>
      <c r="W92" s="84"/>
      <c r="X92" s="85"/>
      <c r="Y92" s="85"/>
    </row>
    <row r="93" spans="1:25" s="17" customFormat="1" ht="12.75" x14ac:dyDescent="0.2">
      <c r="A93" s="11"/>
      <c r="B93" s="8">
        <v>89</v>
      </c>
      <c r="C93" s="64"/>
      <c r="D93" s="82"/>
      <c r="E93" s="66">
        <v>0.5</v>
      </c>
      <c r="F93" s="77">
        <f t="shared" si="12"/>
        <v>17.251405562007225</v>
      </c>
      <c r="G93" s="78">
        <f t="shared" si="13"/>
        <v>0.1109456973214597</v>
      </c>
      <c r="H93" s="76"/>
      <c r="I93" s="76"/>
      <c r="J93" s="66"/>
      <c r="K93" s="66"/>
      <c r="L93" s="66"/>
      <c r="M93" s="66"/>
      <c r="N93" s="66"/>
      <c r="O93" s="80"/>
      <c r="P93" s="82"/>
      <c r="Q93" s="82"/>
      <c r="R93" s="82"/>
      <c r="S93" s="82"/>
      <c r="T93" s="84"/>
      <c r="U93" s="84"/>
      <c r="V93" s="84"/>
      <c r="W93" s="84"/>
      <c r="X93" s="85"/>
      <c r="Y93" s="85"/>
    </row>
    <row r="94" spans="1:25" s="17" customFormat="1" ht="12.75" x14ac:dyDescent="0.2">
      <c r="A94" s="11"/>
      <c r="B94" s="8">
        <v>90</v>
      </c>
      <c r="C94" s="64"/>
      <c r="D94" s="82"/>
      <c r="E94" s="66">
        <v>0.4</v>
      </c>
      <c r="F94" s="77">
        <f t="shared" si="12"/>
        <v>17.835103708004816</v>
      </c>
      <c r="G94" s="78">
        <f t="shared" si="13"/>
        <v>0.20727385051531588</v>
      </c>
      <c r="H94" s="76"/>
      <c r="I94" s="76"/>
      <c r="J94" s="66"/>
      <c r="K94" s="66"/>
      <c r="L94" s="66"/>
      <c r="M94" s="66"/>
      <c r="N94" s="66"/>
      <c r="O94" s="80"/>
      <c r="P94" s="82"/>
      <c r="Q94" s="82"/>
      <c r="R94" s="82"/>
      <c r="S94" s="82"/>
      <c r="T94" s="84"/>
      <c r="U94" s="84"/>
      <c r="V94" s="84"/>
      <c r="W94" s="84"/>
      <c r="X94" s="85"/>
      <c r="Y94" s="85"/>
    </row>
    <row r="95" spans="1:25" s="17" customFormat="1" ht="12.75" x14ac:dyDescent="0.2">
      <c r="A95" s="11"/>
      <c r="B95" s="8">
        <v>91</v>
      </c>
      <c r="C95" s="64"/>
      <c r="D95" s="82"/>
      <c r="E95" s="66">
        <v>0.3</v>
      </c>
      <c r="F95" s="77">
        <f t="shared" si="12"/>
        <v>18.302062224802889</v>
      </c>
      <c r="G95" s="78">
        <f t="shared" si="13"/>
        <v>0.28544257436546222</v>
      </c>
      <c r="H95" s="76"/>
      <c r="I95" s="76"/>
      <c r="J95" s="66"/>
      <c r="K95" s="66"/>
      <c r="L95" s="66"/>
      <c r="M95" s="66"/>
      <c r="N95" s="66"/>
      <c r="O95" s="80"/>
      <c r="P95" s="82"/>
      <c r="Q95" s="82"/>
      <c r="R95" s="82"/>
      <c r="S95" s="82"/>
      <c r="T95" s="84"/>
      <c r="U95" s="84"/>
      <c r="V95" s="84"/>
      <c r="W95" s="84"/>
      <c r="X95" s="85"/>
      <c r="Y95" s="85"/>
    </row>
    <row r="96" spans="1:25" s="17" customFormat="1" ht="12.75" x14ac:dyDescent="0.2">
      <c r="A96" s="11"/>
      <c r="B96" s="8">
        <v>92</v>
      </c>
      <c r="C96" s="64"/>
      <c r="D96" s="82"/>
      <c r="E96" s="66">
        <v>0.2</v>
      </c>
      <c r="F96" s="77">
        <f t="shared" si="12"/>
        <v>18.652281112401443</v>
      </c>
      <c r="G96" s="78">
        <f t="shared" si="13"/>
        <v>0.32669952618120701</v>
      </c>
      <c r="H96" s="76"/>
      <c r="I96" s="76"/>
      <c r="J96" s="66"/>
      <c r="K96" s="66"/>
      <c r="L96" s="66"/>
      <c r="M96" s="66"/>
      <c r="N96" s="66"/>
      <c r="O96" s="80"/>
      <c r="P96" s="82"/>
      <c r="Q96" s="82"/>
      <c r="R96" s="82"/>
      <c r="S96" s="82"/>
      <c r="T96" s="84"/>
      <c r="U96" s="84"/>
      <c r="V96" s="84"/>
      <c r="W96" s="84"/>
      <c r="X96" s="85"/>
      <c r="Y96" s="85"/>
    </row>
    <row r="97" spans="1:25" s="17" customFormat="1" ht="12.75" x14ac:dyDescent="0.2">
      <c r="A97" s="11"/>
      <c r="B97" s="8">
        <v>93</v>
      </c>
      <c r="C97" s="64"/>
      <c r="D97" s="82"/>
      <c r="E97" s="66">
        <v>0.1</v>
      </c>
      <c r="F97" s="77">
        <f t="shared" si="12"/>
        <v>18.88576037080048</v>
      </c>
      <c r="G97" s="78">
        <f t="shared" si="13"/>
        <v>0.34003238677294845</v>
      </c>
      <c r="H97" s="76"/>
      <c r="I97" s="76"/>
      <c r="J97" s="66"/>
      <c r="K97" s="66"/>
      <c r="L97" s="66"/>
      <c r="M97" s="66"/>
      <c r="N97" s="66"/>
      <c r="O97" s="80"/>
      <c r="P97" s="82"/>
      <c r="Q97" s="82"/>
      <c r="R97" s="82"/>
      <c r="S97" s="82"/>
      <c r="T97" s="84"/>
      <c r="U97" s="84"/>
      <c r="V97" s="84"/>
      <c r="W97" s="84"/>
      <c r="X97" s="85"/>
      <c r="Y97" s="85"/>
    </row>
    <row r="98" spans="1:25" s="17" customFormat="1" ht="12.75" x14ac:dyDescent="0.2">
      <c r="A98" s="11"/>
      <c r="B98" s="8">
        <v>94</v>
      </c>
      <c r="C98" s="64"/>
      <c r="D98" s="82"/>
      <c r="E98" s="66">
        <v>0</v>
      </c>
      <c r="F98" s="77">
        <f>Mittelwert</f>
        <v>19.002499999999998</v>
      </c>
      <c r="G98" s="78">
        <f t="shared" si="13"/>
        <v>0.34173680620451979</v>
      </c>
      <c r="H98" s="76"/>
      <c r="I98" s="76"/>
      <c r="J98" s="66"/>
      <c r="K98" s="66"/>
      <c r="L98" s="66"/>
      <c r="M98" s="66"/>
      <c r="N98" s="66"/>
      <c r="O98" s="80"/>
      <c r="P98" s="82"/>
      <c r="Q98" s="82"/>
      <c r="R98" s="82"/>
      <c r="S98" s="82"/>
      <c r="T98" s="84"/>
      <c r="U98" s="84"/>
      <c r="V98" s="84"/>
      <c r="W98" s="84"/>
      <c r="X98" s="85"/>
      <c r="Y98" s="85"/>
    </row>
    <row r="99" spans="1:25" s="17" customFormat="1" ht="12.75" x14ac:dyDescent="0.2">
      <c r="A99" s="11"/>
      <c r="B99" s="8">
        <v>95</v>
      </c>
      <c r="C99" s="64"/>
      <c r="D99" s="82"/>
      <c r="E99" s="66">
        <v>0.1</v>
      </c>
      <c r="F99" s="77">
        <f>Mittelwert+(E99*Standardabweichung)</f>
        <v>19.119239629199516</v>
      </c>
      <c r="G99" s="78">
        <f t="shared" si="13"/>
        <v>0.34003238677294845</v>
      </c>
      <c r="H99" s="76"/>
      <c r="I99" s="76"/>
      <c r="J99" s="66"/>
      <c r="K99" s="66"/>
      <c r="L99" s="66"/>
      <c r="M99" s="66"/>
      <c r="N99" s="66"/>
      <c r="O99" s="80"/>
      <c r="P99" s="82"/>
      <c r="Q99" s="82"/>
      <c r="R99" s="82"/>
      <c r="S99" s="82"/>
      <c r="T99" s="84"/>
      <c r="U99" s="84"/>
      <c r="V99" s="84"/>
      <c r="W99" s="84"/>
      <c r="X99" s="85"/>
      <c r="Y99" s="85"/>
    </row>
    <row r="100" spans="1:25" s="17" customFormat="1" ht="12.75" x14ac:dyDescent="0.2">
      <c r="A100" s="11"/>
      <c r="B100" s="8">
        <v>96</v>
      </c>
      <c r="C100" s="64"/>
      <c r="D100" s="82"/>
      <c r="E100" s="66">
        <v>0.2</v>
      </c>
      <c r="F100" s="77">
        <f t="shared" ref="F100:F109" si="14">F99+(E100*Standardabweichung)</f>
        <v>19.352718887598552</v>
      </c>
      <c r="G100" s="78">
        <f t="shared" si="13"/>
        <v>0.32669952618120701</v>
      </c>
      <c r="H100" s="76"/>
      <c r="I100" s="76"/>
      <c r="J100" s="66"/>
      <c r="K100" s="66"/>
      <c r="L100" s="66"/>
      <c r="M100" s="66"/>
      <c r="N100" s="66"/>
      <c r="O100" s="80"/>
      <c r="P100" s="82"/>
      <c r="Q100" s="82"/>
      <c r="R100" s="82"/>
      <c r="S100" s="82"/>
      <c r="T100" s="84"/>
      <c r="U100" s="84"/>
      <c r="V100" s="84"/>
      <c r="W100" s="84"/>
      <c r="X100" s="85"/>
      <c r="Y100" s="85"/>
    </row>
    <row r="101" spans="1:25" s="17" customFormat="1" ht="12.75" x14ac:dyDescent="0.2">
      <c r="A101" s="11"/>
      <c r="B101" s="8">
        <v>97</v>
      </c>
      <c r="C101" s="64"/>
      <c r="D101" s="82"/>
      <c r="E101" s="66">
        <v>0.3</v>
      </c>
      <c r="F101" s="77">
        <f t="shared" si="14"/>
        <v>19.702937775197107</v>
      </c>
      <c r="G101" s="78">
        <f t="shared" si="13"/>
        <v>0.28544257436546222</v>
      </c>
      <c r="H101" s="76"/>
      <c r="I101" s="76"/>
      <c r="J101" s="66"/>
      <c r="K101" s="66"/>
      <c r="L101" s="66"/>
      <c r="M101" s="66"/>
      <c r="N101" s="66"/>
      <c r="O101" s="80"/>
      <c r="P101" s="82"/>
      <c r="Q101" s="82"/>
      <c r="R101" s="82"/>
      <c r="S101" s="82"/>
      <c r="T101" s="84"/>
      <c r="U101" s="84"/>
      <c r="V101" s="84"/>
      <c r="W101" s="84"/>
      <c r="X101" s="85"/>
      <c r="Y101" s="85"/>
    </row>
    <row r="102" spans="1:25" s="17" customFormat="1" ht="12.75" x14ac:dyDescent="0.2">
      <c r="A102" s="11"/>
      <c r="B102" s="8">
        <v>98</v>
      </c>
      <c r="C102" s="64"/>
      <c r="D102" s="82"/>
      <c r="E102" s="66">
        <v>0.4</v>
      </c>
      <c r="F102" s="77">
        <f t="shared" si="14"/>
        <v>20.16989629199518</v>
      </c>
      <c r="G102" s="78">
        <f t="shared" si="13"/>
        <v>0.20727385051531588</v>
      </c>
      <c r="H102" s="76"/>
      <c r="I102" s="76"/>
      <c r="J102" s="66"/>
      <c r="K102" s="66"/>
      <c r="L102" s="66"/>
      <c r="M102" s="66"/>
      <c r="N102" s="66"/>
      <c r="O102" s="80"/>
      <c r="P102" s="82"/>
      <c r="Q102" s="82"/>
      <c r="R102" s="82"/>
      <c r="S102" s="82"/>
      <c r="T102" s="84"/>
      <c r="U102" s="84"/>
      <c r="V102" s="84"/>
      <c r="W102" s="84"/>
      <c r="X102" s="85"/>
      <c r="Y102" s="85"/>
    </row>
    <row r="103" spans="1:25" s="17" customFormat="1" ht="12.75" x14ac:dyDescent="0.2">
      <c r="A103" s="11"/>
      <c r="B103" s="8">
        <v>99</v>
      </c>
      <c r="C103" s="64"/>
      <c r="D103" s="82"/>
      <c r="E103" s="66">
        <v>0.5</v>
      </c>
      <c r="F103" s="77">
        <f t="shared" si="14"/>
        <v>20.753594437992771</v>
      </c>
      <c r="G103" s="78">
        <f t="shared" si="13"/>
        <v>0.1109456973214597</v>
      </c>
      <c r="H103" s="76"/>
      <c r="I103" s="76"/>
      <c r="J103" s="66"/>
      <c r="K103" s="66"/>
      <c r="L103" s="66"/>
      <c r="M103" s="66"/>
      <c r="N103" s="66"/>
      <c r="O103" s="80"/>
      <c r="P103" s="82"/>
      <c r="Q103" s="82"/>
      <c r="R103" s="82"/>
      <c r="S103" s="82"/>
      <c r="T103" s="84"/>
      <c r="U103" s="84"/>
      <c r="V103" s="84"/>
      <c r="W103" s="84"/>
      <c r="X103" s="85"/>
      <c r="Y103" s="85"/>
    </row>
    <row r="104" spans="1:25" s="17" customFormat="1" ht="12.75" x14ac:dyDescent="0.2">
      <c r="A104" s="11"/>
      <c r="B104" s="8">
        <v>100</v>
      </c>
      <c r="C104" s="64"/>
      <c r="D104" s="82"/>
      <c r="E104" s="66">
        <v>0.6</v>
      </c>
      <c r="F104" s="77">
        <f t="shared" si="14"/>
        <v>21.45403221318988</v>
      </c>
      <c r="G104" s="78">
        <f t="shared" si="13"/>
        <v>3.7676662399925467E-2</v>
      </c>
      <c r="H104" s="76"/>
      <c r="I104" s="76"/>
      <c r="J104" s="66"/>
      <c r="K104" s="66"/>
      <c r="L104" s="66"/>
      <c r="M104" s="66"/>
      <c r="N104" s="66"/>
      <c r="O104" s="80"/>
      <c r="P104" s="82"/>
      <c r="Q104" s="82"/>
      <c r="R104" s="82"/>
      <c r="S104" s="82"/>
      <c r="T104" s="84"/>
      <c r="U104" s="84"/>
      <c r="V104" s="84"/>
      <c r="W104" s="84"/>
      <c r="X104" s="85"/>
      <c r="Y104" s="85"/>
    </row>
    <row r="105" spans="1:25" s="17" customFormat="1" ht="12.75" x14ac:dyDescent="0.2">
      <c r="A105" s="11"/>
      <c r="B105" s="8">
        <v>101</v>
      </c>
      <c r="C105" s="64"/>
      <c r="D105" s="82"/>
      <c r="E105" s="66">
        <v>0.7</v>
      </c>
      <c r="F105" s="77">
        <f t="shared" si="14"/>
        <v>22.271209617586507</v>
      </c>
      <c r="G105" s="78">
        <f t="shared" si="13"/>
        <v>6.7804323495424127E-3</v>
      </c>
      <c r="H105" s="76"/>
      <c r="I105" s="76"/>
      <c r="J105" s="66"/>
      <c r="K105" s="66"/>
      <c r="L105" s="66"/>
      <c r="M105" s="66"/>
      <c r="N105" s="66"/>
      <c r="O105" s="80"/>
      <c r="P105" s="82"/>
      <c r="Q105" s="82"/>
      <c r="R105" s="82"/>
      <c r="S105" s="82"/>
      <c r="T105" s="84"/>
      <c r="U105" s="84"/>
      <c r="V105" s="84"/>
      <c r="W105" s="84"/>
      <c r="X105" s="85"/>
      <c r="Y105" s="85"/>
    </row>
    <row r="106" spans="1:25" s="17" customFormat="1" ht="12.75" x14ac:dyDescent="0.2">
      <c r="A106" s="11"/>
      <c r="B106" s="8">
        <v>102</v>
      </c>
      <c r="C106" s="64"/>
      <c r="D106" s="82"/>
      <c r="E106" s="66">
        <v>0.8</v>
      </c>
      <c r="F106" s="77">
        <f t="shared" si="14"/>
        <v>23.205126651182653</v>
      </c>
      <c r="G106" s="78">
        <f t="shared" si="13"/>
        <v>5.2415956287473104E-4</v>
      </c>
      <c r="H106" s="76"/>
      <c r="I106" s="76"/>
      <c r="J106" s="66"/>
      <c r="K106" s="66"/>
      <c r="L106" s="66"/>
      <c r="M106" s="66"/>
      <c r="N106" s="66"/>
      <c r="O106" s="80"/>
      <c r="P106" s="82"/>
      <c r="Q106" s="82"/>
      <c r="R106" s="82"/>
      <c r="S106" s="82"/>
      <c r="T106" s="84"/>
      <c r="U106" s="84"/>
      <c r="V106" s="84"/>
      <c r="W106" s="84"/>
      <c r="X106" s="85"/>
      <c r="Y106" s="85"/>
    </row>
    <row r="107" spans="1:25" s="17" customFormat="1" ht="12.75" x14ac:dyDescent="0.2">
      <c r="A107" s="11"/>
      <c r="B107" s="8">
        <v>103</v>
      </c>
      <c r="C107" s="64"/>
      <c r="D107" s="82"/>
      <c r="E107" s="66">
        <v>0.9</v>
      </c>
      <c r="F107" s="77">
        <f t="shared" si="14"/>
        <v>24.255783313978316</v>
      </c>
      <c r="G107" s="78">
        <f t="shared" si="13"/>
        <v>1.369178677070154E-5</v>
      </c>
      <c r="H107" s="76"/>
      <c r="I107" s="76"/>
      <c r="J107" s="66"/>
      <c r="K107" s="66"/>
      <c r="L107" s="66"/>
      <c r="M107" s="66"/>
      <c r="N107" s="66"/>
      <c r="O107" s="80"/>
      <c r="P107" s="82"/>
      <c r="Q107" s="82"/>
      <c r="R107" s="82"/>
      <c r="S107" s="82"/>
      <c r="T107" s="84"/>
      <c r="U107" s="84"/>
      <c r="V107" s="84"/>
      <c r="W107" s="84"/>
      <c r="X107" s="85"/>
      <c r="Y107" s="85"/>
    </row>
    <row r="108" spans="1:25" s="17" customFormat="1" ht="12.75" x14ac:dyDescent="0.2">
      <c r="A108" s="11"/>
      <c r="B108" s="8">
        <v>104</v>
      </c>
      <c r="C108" s="64"/>
      <c r="D108" s="82"/>
      <c r="E108" s="66">
        <v>1</v>
      </c>
      <c r="F108" s="77">
        <f t="shared" si="14"/>
        <v>25.423179605973498</v>
      </c>
      <c r="G108" s="78">
        <f t="shared" si="13"/>
        <v>9.2254533583767194E-8</v>
      </c>
      <c r="H108" s="76"/>
      <c r="I108" s="76"/>
      <c r="J108" s="66"/>
      <c r="K108" s="66"/>
      <c r="L108" s="66"/>
      <c r="M108" s="66"/>
      <c r="N108" s="66"/>
      <c r="O108" s="66"/>
      <c r="P108" s="82"/>
      <c r="Q108" s="82"/>
      <c r="R108" s="82"/>
      <c r="S108" s="82"/>
      <c r="T108" s="84"/>
      <c r="U108" s="84"/>
      <c r="V108" s="84"/>
      <c r="W108" s="84"/>
      <c r="X108" s="85"/>
      <c r="Y108" s="85"/>
    </row>
    <row r="109" spans="1:25" s="17" customFormat="1" ht="12.75" x14ac:dyDescent="0.2">
      <c r="A109" s="11"/>
      <c r="B109" s="8">
        <v>105</v>
      </c>
      <c r="C109" s="64"/>
      <c r="D109" s="82"/>
      <c r="E109" s="66">
        <v>1.1000000000000001</v>
      </c>
      <c r="F109" s="77">
        <f t="shared" si="14"/>
        <v>26.707315527168198</v>
      </c>
      <c r="G109" s="78">
        <f t="shared" si="13"/>
        <v>1.1878399851651011E-10</v>
      </c>
      <c r="H109" s="76"/>
      <c r="I109" s="76"/>
      <c r="J109" s="66"/>
      <c r="K109" s="66"/>
      <c r="L109" s="66"/>
      <c r="M109" s="66"/>
      <c r="N109" s="66"/>
      <c r="O109" s="66"/>
      <c r="P109" s="82"/>
      <c r="Q109" s="82"/>
      <c r="R109" s="82"/>
      <c r="S109" s="82"/>
      <c r="T109" s="84"/>
      <c r="U109" s="84"/>
      <c r="V109" s="84"/>
      <c r="W109" s="84"/>
      <c r="X109" s="85"/>
      <c r="Y109" s="85"/>
    </row>
    <row r="110" spans="1:25" s="17" customFormat="1" ht="12.75" x14ac:dyDescent="0.2">
      <c r="A110" s="11"/>
      <c r="B110" s="8">
        <v>106</v>
      </c>
      <c r="C110" s="64"/>
      <c r="D110" s="82"/>
      <c r="E110" s="66"/>
      <c r="F110" s="76"/>
      <c r="G110" s="76"/>
      <c r="H110" s="76"/>
      <c r="I110" s="76"/>
      <c r="J110" s="76"/>
      <c r="K110" s="76"/>
      <c r="L110" s="76"/>
      <c r="M110" s="76"/>
      <c r="N110" s="76"/>
      <c r="O110" s="76"/>
      <c r="P110" s="82"/>
      <c r="Q110" s="82"/>
      <c r="R110" s="82"/>
      <c r="S110" s="82"/>
      <c r="T110" s="84"/>
      <c r="U110" s="84"/>
      <c r="V110" s="84"/>
      <c r="W110" s="84"/>
      <c r="X110" s="85"/>
      <c r="Y110" s="85"/>
    </row>
    <row r="111" spans="1:25" s="17" customFormat="1" ht="12.75" x14ac:dyDescent="0.2">
      <c r="A111" s="11"/>
      <c r="B111" s="8">
        <v>107</v>
      </c>
      <c r="C111" s="64"/>
      <c r="D111" s="82"/>
      <c r="E111" s="66"/>
      <c r="F111" s="76"/>
      <c r="G111" s="76"/>
      <c r="H111" s="76"/>
      <c r="I111" s="76"/>
      <c r="J111" s="76"/>
      <c r="K111" s="76"/>
      <c r="L111" s="76"/>
      <c r="M111" s="76"/>
      <c r="N111" s="76"/>
      <c r="O111" s="76"/>
      <c r="P111" s="82"/>
      <c r="Q111" s="82"/>
      <c r="R111" s="82"/>
      <c r="S111" s="82"/>
      <c r="T111" s="84"/>
      <c r="U111" s="84"/>
      <c r="V111" s="84"/>
      <c r="W111" s="84"/>
      <c r="X111" s="85"/>
      <c r="Y111" s="85"/>
    </row>
    <row r="112" spans="1:25" s="17" customFormat="1" ht="12.75" x14ac:dyDescent="0.2">
      <c r="A112" s="11"/>
      <c r="B112" s="8"/>
      <c r="C112" s="64"/>
      <c r="D112" s="82"/>
      <c r="E112" s="66"/>
      <c r="F112" s="76"/>
      <c r="G112" s="76"/>
      <c r="H112" s="76"/>
      <c r="I112" s="76"/>
      <c r="J112" s="76"/>
      <c r="K112" s="76"/>
      <c r="L112" s="76"/>
      <c r="M112" s="76"/>
      <c r="N112" s="76"/>
      <c r="O112" s="76"/>
      <c r="P112" s="82"/>
      <c r="Q112" s="82"/>
      <c r="R112" s="82"/>
      <c r="S112" s="82"/>
      <c r="T112" s="84"/>
      <c r="U112" s="84"/>
      <c r="V112" s="84"/>
      <c r="W112" s="84"/>
      <c r="X112" s="85"/>
      <c r="Y112" s="85"/>
    </row>
    <row r="113" spans="1:25" s="17" customFormat="1" ht="12.75" x14ac:dyDescent="0.2">
      <c r="A113" s="11"/>
      <c r="B113" s="8"/>
      <c r="C113" s="64"/>
      <c r="D113" s="82"/>
      <c r="E113" s="66"/>
      <c r="F113" s="76"/>
      <c r="G113" s="76"/>
      <c r="H113" s="76"/>
      <c r="I113" s="76"/>
      <c r="J113" s="76"/>
      <c r="K113" s="76"/>
      <c r="L113" s="76"/>
      <c r="M113" s="76"/>
      <c r="N113" s="76"/>
      <c r="O113" s="76"/>
      <c r="P113" s="82"/>
      <c r="Q113" s="82"/>
      <c r="R113" s="82"/>
      <c r="S113" s="82"/>
      <c r="T113" s="84"/>
      <c r="U113" s="84"/>
      <c r="V113" s="84"/>
      <c r="W113" s="84"/>
      <c r="X113" s="85"/>
      <c r="Y113" s="85"/>
    </row>
    <row r="114" spans="1:25" s="17" customFormat="1" ht="12.75" x14ac:dyDescent="0.2">
      <c r="A114" s="11"/>
      <c r="B114" s="8"/>
      <c r="C114" s="64"/>
      <c r="D114" s="82"/>
      <c r="E114" s="66"/>
      <c r="F114" s="76"/>
      <c r="G114" s="76"/>
      <c r="H114" s="76"/>
      <c r="I114" s="76"/>
      <c r="J114" s="76"/>
      <c r="K114" s="76"/>
      <c r="L114" s="76"/>
      <c r="M114" s="76"/>
      <c r="N114" s="76"/>
      <c r="O114" s="76"/>
      <c r="P114" s="82"/>
      <c r="Q114" s="82"/>
      <c r="R114" s="82"/>
      <c r="S114" s="82"/>
      <c r="T114" s="84"/>
      <c r="U114" s="84"/>
      <c r="V114" s="84"/>
      <c r="W114" s="84"/>
      <c r="X114" s="85"/>
      <c r="Y114" s="85"/>
    </row>
    <row r="115" spans="1:25" s="17" customFormat="1" ht="12.75" x14ac:dyDescent="0.2">
      <c r="A115" s="11"/>
      <c r="B115" s="8"/>
      <c r="C115" s="64"/>
      <c r="D115" s="82"/>
      <c r="E115" s="66"/>
      <c r="F115" s="76"/>
      <c r="G115" s="76"/>
      <c r="H115" s="76"/>
      <c r="I115" s="76"/>
      <c r="J115" s="76"/>
      <c r="K115" s="76"/>
      <c r="L115" s="76"/>
      <c r="M115" s="76"/>
      <c r="N115" s="76"/>
      <c r="O115" s="76"/>
      <c r="P115" s="82"/>
      <c r="Q115" s="82"/>
      <c r="R115" s="82"/>
      <c r="S115" s="82"/>
      <c r="T115" s="84"/>
      <c r="U115" s="84"/>
      <c r="V115" s="84"/>
      <c r="W115" s="84"/>
      <c r="X115" s="85"/>
      <c r="Y115" s="85"/>
    </row>
    <row r="116" spans="1:25" s="17" customFormat="1" ht="12.75" x14ac:dyDescent="0.2">
      <c r="A116" s="11"/>
      <c r="B116" s="8"/>
      <c r="C116" s="64"/>
      <c r="D116" s="82"/>
      <c r="E116" s="66"/>
      <c r="F116" s="76"/>
      <c r="G116" s="76"/>
      <c r="H116" s="76"/>
      <c r="I116" s="76"/>
      <c r="J116" s="76"/>
      <c r="K116" s="76"/>
      <c r="L116" s="76"/>
      <c r="M116" s="76"/>
      <c r="N116" s="76"/>
      <c r="O116" s="76"/>
      <c r="P116" s="82"/>
      <c r="Q116" s="82"/>
      <c r="R116" s="82"/>
      <c r="S116" s="82"/>
      <c r="T116" s="84"/>
      <c r="U116" s="84"/>
      <c r="V116" s="84"/>
      <c r="W116" s="84"/>
      <c r="X116" s="85"/>
      <c r="Y116" s="85"/>
    </row>
    <row r="117" spans="1:25" s="17" customFormat="1" ht="12.75" x14ac:dyDescent="0.2">
      <c r="A117" s="11"/>
      <c r="B117" s="8"/>
      <c r="C117" s="64"/>
      <c r="D117" s="82"/>
      <c r="E117" s="66"/>
      <c r="F117" s="76"/>
      <c r="G117" s="76"/>
      <c r="H117" s="76"/>
      <c r="I117" s="76"/>
      <c r="J117" s="76"/>
      <c r="K117" s="76"/>
      <c r="L117" s="76"/>
      <c r="M117" s="76"/>
      <c r="N117" s="76"/>
      <c r="O117" s="76"/>
      <c r="P117" s="82"/>
      <c r="Q117" s="82"/>
      <c r="R117" s="82"/>
      <c r="S117" s="82"/>
      <c r="T117" s="84"/>
      <c r="U117" s="84"/>
      <c r="V117" s="84"/>
      <c r="W117" s="84"/>
      <c r="X117" s="85"/>
      <c r="Y117" s="85"/>
    </row>
    <row r="118" spans="1:25" s="17" customFormat="1" ht="12.75" x14ac:dyDescent="0.2">
      <c r="A118" s="11"/>
      <c r="B118" s="8"/>
      <c r="C118" s="64"/>
      <c r="D118" s="82"/>
      <c r="E118" s="66"/>
      <c r="F118" s="76"/>
      <c r="G118" s="76"/>
      <c r="H118" s="76"/>
      <c r="I118" s="76"/>
      <c r="J118" s="76"/>
      <c r="K118" s="76"/>
      <c r="L118" s="76"/>
      <c r="M118" s="76"/>
      <c r="N118" s="76"/>
      <c r="O118" s="76"/>
      <c r="P118" s="82"/>
      <c r="Q118" s="82"/>
      <c r="R118" s="82"/>
      <c r="S118" s="82"/>
      <c r="T118" s="84"/>
      <c r="U118" s="84"/>
      <c r="V118" s="84"/>
      <c r="W118" s="84"/>
      <c r="X118" s="85"/>
      <c r="Y118" s="85"/>
    </row>
    <row r="119" spans="1:25" s="17" customFormat="1" ht="12.75" x14ac:dyDescent="0.2">
      <c r="A119" s="11"/>
      <c r="B119" s="8"/>
      <c r="C119" s="64"/>
      <c r="D119" s="82"/>
      <c r="E119" s="66"/>
      <c r="F119" s="66"/>
      <c r="G119" s="66"/>
      <c r="H119" s="66"/>
      <c r="I119" s="66"/>
      <c r="J119" s="66"/>
      <c r="K119" s="66"/>
      <c r="L119" s="66"/>
      <c r="M119" s="66"/>
      <c r="N119" s="66"/>
      <c r="O119" s="66"/>
      <c r="P119" s="82"/>
      <c r="Q119" s="82"/>
      <c r="R119" s="82"/>
      <c r="S119" s="82"/>
      <c r="T119" s="84"/>
      <c r="U119" s="84"/>
      <c r="V119" s="84"/>
      <c r="W119" s="84"/>
      <c r="X119" s="85"/>
      <c r="Y119" s="85"/>
    </row>
    <row r="120" spans="1:25" s="17" customFormat="1" ht="12.75" x14ac:dyDescent="0.2">
      <c r="A120" s="11"/>
      <c r="B120" s="8"/>
      <c r="C120" s="64"/>
      <c r="D120" s="82"/>
      <c r="E120" s="66"/>
      <c r="F120" s="66"/>
      <c r="G120" s="66"/>
      <c r="H120" s="66"/>
      <c r="I120" s="66"/>
      <c r="J120" s="66"/>
      <c r="K120" s="66"/>
      <c r="L120" s="66"/>
      <c r="M120" s="66"/>
      <c r="N120" s="66"/>
      <c r="O120" s="66"/>
      <c r="P120" s="82"/>
      <c r="Q120" s="82"/>
      <c r="R120" s="82"/>
      <c r="S120" s="82"/>
      <c r="T120" s="84"/>
      <c r="U120" s="84"/>
      <c r="V120" s="84"/>
      <c r="W120" s="84"/>
      <c r="X120" s="85"/>
      <c r="Y120" s="85"/>
    </row>
    <row r="121" spans="1:25" s="17" customFormat="1" ht="12.75" x14ac:dyDescent="0.2">
      <c r="B121" s="8"/>
      <c r="C121" s="64"/>
      <c r="D121" s="82"/>
      <c r="E121" s="66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P121" s="82"/>
      <c r="Q121" s="82"/>
      <c r="R121" s="82"/>
      <c r="S121" s="82"/>
      <c r="T121" s="84"/>
      <c r="U121" s="84"/>
      <c r="V121" s="84"/>
      <c r="W121" s="84"/>
      <c r="X121" s="85"/>
      <c r="Y121" s="85"/>
    </row>
    <row r="122" spans="1:25" s="17" customFormat="1" ht="12.75" x14ac:dyDescent="0.2">
      <c r="B122" s="8"/>
      <c r="C122" s="64"/>
      <c r="D122" s="82"/>
      <c r="E122" s="66"/>
      <c r="F122" s="66"/>
      <c r="G122" s="66"/>
      <c r="H122" s="66"/>
      <c r="I122" s="66"/>
      <c r="J122" s="66"/>
      <c r="K122" s="66"/>
      <c r="L122" s="66"/>
      <c r="M122" s="66"/>
      <c r="N122" s="66"/>
      <c r="O122" s="66"/>
      <c r="P122" s="82"/>
      <c r="Q122" s="82"/>
      <c r="R122" s="82"/>
      <c r="S122" s="82"/>
      <c r="T122" s="84"/>
      <c r="U122" s="84"/>
      <c r="V122" s="84"/>
      <c r="W122" s="84"/>
      <c r="X122" s="85"/>
      <c r="Y122" s="85"/>
    </row>
    <row r="123" spans="1:25" s="17" customFormat="1" ht="12.75" x14ac:dyDescent="0.2">
      <c r="B123" s="8"/>
      <c r="C123" s="64"/>
      <c r="D123" s="82"/>
      <c r="E123" s="66"/>
      <c r="F123" s="66"/>
      <c r="G123" s="66"/>
      <c r="H123" s="66"/>
      <c r="I123" s="66"/>
      <c r="J123" s="66"/>
      <c r="K123" s="66"/>
      <c r="L123" s="66"/>
      <c r="M123" s="66"/>
      <c r="N123" s="66"/>
      <c r="O123" s="66"/>
      <c r="P123" s="82"/>
      <c r="Q123" s="82"/>
      <c r="R123" s="82"/>
      <c r="S123" s="82"/>
      <c r="T123" s="84"/>
      <c r="U123" s="84"/>
      <c r="V123" s="84"/>
      <c r="W123" s="84"/>
      <c r="X123" s="85"/>
      <c r="Y123" s="85"/>
    </row>
    <row r="124" spans="1:25" s="17" customFormat="1" ht="12.75" x14ac:dyDescent="0.2">
      <c r="B124" s="8"/>
      <c r="C124" s="64"/>
      <c r="D124" s="82"/>
      <c r="E124" s="66"/>
      <c r="F124" s="66"/>
      <c r="G124" s="66"/>
      <c r="H124" s="66"/>
      <c r="I124" s="66"/>
      <c r="J124" s="66"/>
      <c r="K124" s="66"/>
      <c r="L124" s="66"/>
      <c r="M124" s="66"/>
      <c r="N124" s="66"/>
      <c r="O124" s="66"/>
      <c r="P124" s="82"/>
      <c r="Q124" s="82"/>
      <c r="R124" s="82"/>
      <c r="S124" s="82"/>
      <c r="T124" s="84"/>
      <c r="U124" s="84"/>
      <c r="V124" s="84"/>
      <c r="W124" s="84"/>
      <c r="X124" s="85"/>
      <c r="Y124" s="85"/>
    </row>
    <row r="125" spans="1:25" s="17" customFormat="1" ht="12.75" x14ac:dyDescent="0.2">
      <c r="B125" s="8"/>
      <c r="C125" s="64"/>
      <c r="D125" s="82"/>
      <c r="E125" s="66"/>
      <c r="F125" s="66"/>
      <c r="G125" s="66"/>
      <c r="H125" s="66"/>
      <c r="I125" s="66"/>
      <c r="J125" s="66"/>
      <c r="K125" s="66"/>
      <c r="L125" s="66"/>
      <c r="M125" s="66"/>
      <c r="N125" s="66"/>
      <c r="O125" s="66"/>
      <c r="P125" s="82"/>
      <c r="Q125" s="82"/>
      <c r="R125" s="82"/>
      <c r="S125" s="82"/>
      <c r="T125" s="84"/>
      <c r="U125" s="84"/>
      <c r="V125" s="84"/>
      <c r="W125" s="84"/>
      <c r="X125" s="85"/>
      <c r="Y125" s="85"/>
    </row>
    <row r="126" spans="1:25" s="17" customFormat="1" ht="12.75" x14ac:dyDescent="0.2">
      <c r="B126" s="8"/>
      <c r="C126" s="64"/>
      <c r="D126" s="85"/>
      <c r="E126" s="76"/>
      <c r="F126" s="76"/>
      <c r="G126" s="76"/>
      <c r="H126" s="76"/>
      <c r="I126" s="76"/>
      <c r="J126" s="76"/>
      <c r="K126" s="76"/>
      <c r="L126" s="76"/>
      <c r="M126" s="76"/>
      <c r="N126" s="76"/>
      <c r="O126" s="76"/>
      <c r="P126" s="85"/>
      <c r="Q126" s="85"/>
      <c r="R126" s="85"/>
      <c r="S126" s="85"/>
      <c r="T126" s="84"/>
      <c r="U126" s="84"/>
      <c r="V126" s="84"/>
      <c r="W126" s="84"/>
      <c r="X126" s="85"/>
      <c r="Y126" s="85"/>
    </row>
    <row r="127" spans="1:25" s="17" customFormat="1" ht="12.75" x14ac:dyDescent="0.2">
      <c r="B127" s="8"/>
      <c r="C127" s="64"/>
      <c r="D127" s="85"/>
      <c r="E127" s="76"/>
      <c r="F127" s="76"/>
      <c r="G127" s="76"/>
      <c r="H127" s="76"/>
      <c r="I127" s="76"/>
      <c r="J127" s="76"/>
      <c r="K127" s="76"/>
      <c r="L127" s="76"/>
      <c r="M127" s="76"/>
      <c r="N127" s="76"/>
      <c r="O127" s="76"/>
      <c r="P127" s="85"/>
      <c r="Q127" s="85"/>
      <c r="R127" s="85"/>
      <c r="S127" s="85"/>
      <c r="T127" s="84"/>
      <c r="U127" s="84"/>
      <c r="V127" s="84"/>
      <c r="W127" s="84"/>
      <c r="X127" s="85"/>
      <c r="Y127" s="85"/>
    </row>
    <row r="128" spans="1:25" s="17" customFormat="1" ht="12.75" x14ac:dyDescent="0.2">
      <c r="B128" s="8"/>
      <c r="C128" s="64"/>
      <c r="D128" s="85"/>
      <c r="E128" s="76"/>
      <c r="F128" s="76"/>
      <c r="G128" s="76"/>
      <c r="H128" s="76"/>
      <c r="I128" s="76"/>
      <c r="J128" s="76"/>
      <c r="K128" s="76"/>
      <c r="L128" s="76"/>
      <c r="M128" s="76"/>
      <c r="N128" s="76"/>
      <c r="O128" s="76"/>
      <c r="P128" s="85"/>
      <c r="Q128" s="85"/>
      <c r="R128" s="85"/>
      <c r="S128" s="85"/>
      <c r="T128" s="84"/>
      <c r="U128" s="84"/>
      <c r="V128" s="84"/>
      <c r="W128" s="84"/>
      <c r="X128" s="85"/>
      <c r="Y128" s="85"/>
    </row>
    <row r="129" spans="2:25" s="17" customFormat="1" ht="12.75" x14ac:dyDescent="0.2">
      <c r="B129" s="8"/>
      <c r="C129" s="64"/>
      <c r="D129" s="85"/>
      <c r="E129" s="76"/>
      <c r="F129" s="76"/>
      <c r="G129" s="76"/>
      <c r="H129" s="76"/>
      <c r="I129" s="76"/>
      <c r="J129" s="76"/>
      <c r="K129" s="76"/>
      <c r="L129" s="76"/>
      <c r="M129" s="76"/>
      <c r="N129" s="76"/>
      <c r="O129" s="76"/>
      <c r="P129" s="85"/>
      <c r="Q129" s="85"/>
      <c r="R129" s="85"/>
      <c r="S129" s="85"/>
      <c r="T129" s="84"/>
      <c r="U129" s="84"/>
      <c r="V129" s="84"/>
      <c r="W129" s="84"/>
      <c r="X129" s="85"/>
      <c r="Y129" s="85"/>
    </row>
    <row r="130" spans="2:25" s="17" customFormat="1" ht="12.75" x14ac:dyDescent="0.2">
      <c r="B130" s="8"/>
      <c r="C130" s="64"/>
      <c r="D130" s="85"/>
      <c r="E130" s="76"/>
      <c r="F130" s="76"/>
      <c r="G130" s="76"/>
      <c r="H130" s="76"/>
      <c r="I130" s="76"/>
      <c r="J130" s="76"/>
      <c r="K130" s="76"/>
      <c r="L130" s="76"/>
      <c r="M130" s="76"/>
      <c r="N130" s="76"/>
      <c r="O130" s="76"/>
      <c r="P130" s="85"/>
      <c r="Q130" s="85"/>
      <c r="R130" s="85"/>
      <c r="S130" s="85"/>
      <c r="T130" s="84"/>
      <c r="U130" s="84"/>
      <c r="V130" s="84"/>
      <c r="W130" s="84"/>
      <c r="X130" s="85"/>
      <c r="Y130" s="85"/>
    </row>
    <row r="131" spans="2:25" s="17" customFormat="1" ht="12.75" x14ac:dyDescent="0.2">
      <c r="B131" s="8"/>
      <c r="C131" s="64"/>
      <c r="D131" s="85"/>
      <c r="E131" s="76"/>
      <c r="F131" s="76"/>
      <c r="G131" s="76"/>
      <c r="H131" s="76"/>
      <c r="I131" s="76"/>
      <c r="J131" s="76"/>
      <c r="K131" s="76"/>
      <c r="L131" s="76"/>
      <c r="M131" s="76"/>
      <c r="N131" s="76"/>
      <c r="O131" s="76"/>
      <c r="P131" s="85"/>
      <c r="Q131" s="85"/>
      <c r="R131" s="85"/>
      <c r="S131" s="85"/>
      <c r="T131" s="84"/>
      <c r="U131" s="84"/>
      <c r="V131" s="84"/>
      <c r="W131" s="84"/>
      <c r="X131" s="85"/>
      <c r="Y131" s="85"/>
    </row>
    <row r="132" spans="2:25" s="17" customFormat="1" ht="12.75" x14ac:dyDescent="0.2">
      <c r="B132" s="8"/>
      <c r="C132" s="64"/>
      <c r="D132" s="85"/>
      <c r="E132" s="76"/>
      <c r="F132" s="76"/>
      <c r="G132" s="76"/>
      <c r="H132" s="76"/>
      <c r="I132" s="76"/>
      <c r="J132" s="76"/>
      <c r="K132" s="76"/>
      <c r="L132" s="76"/>
      <c r="M132" s="76"/>
      <c r="N132" s="76"/>
      <c r="O132" s="76"/>
      <c r="P132" s="85"/>
      <c r="Q132" s="85"/>
      <c r="R132" s="85"/>
      <c r="S132" s="85"/>
      <c r="T132" s="84"/>
      <c r="U132" s="84"/>
      <c r="V132" s="84"/>
      <c r="W132" s="84"/>
      <c r="X132" s="85"/>
      <c r="Y132" s="85"/>
    </row>
    <row r="133" spans="2:25" s="17" customFormat="1" ht="12.75" x14ac:dyDescent="0.2">
      <c r="B133" s="8"/>
      <c r="C133" s="64"/>
      <c r="D133" s="85"/>
      <c r="E133" s="76"/>
      <c r="F133" s="76"/>
      <c r="G133" s="76"/>
      <c r="H133" s="76"/>
      <c r="I133" s="76"/>
      <c r="J133" s="76"/>
      <c r="K133" s="76"/>
      <c r="L133" s="76"/>
      <c r="M133" s="76"/>
      <c r="N133" s="76"/>
      <c r="O133" s="76"/>
      <c r="P133" s="85"/>
      <c r="Q133" s="85"/>
      <c r="R133" s="85"/>
      <c r="S133" s="85"/>
      <c r="T133" s="84"/>
      <c r="U133" s="84"/>
      <c r="V133" s="84"/>
      <c r="W133" s="84"/>
      <c r="X133" s="85"/>
      <c r="Y133" s="85"/>
    </row>
    <row r="134" spans="2:25" s="17" customFormat="1" ht="12.75" x14ac:dyDescent="0.2">
      <c r="B134" s="8"/>
      <c r="C134" s="64"/>
      <c r="D134" s="85"/>
      <c r="E134" s="76"/>
      <c r="F134" s="76"/>
      <c r="G134" s="76"/>
      <c r="H134" s="76"/>
      <c r="I134" s="76"/>
      <c r="J134" s="76"/>
      <c r="K134" s="76"/>
      <c r="L134" s="76"/>
      <c r="M134" s="76"/>
      <c r="N134" s="76"/>
      <c r="O134" s="76"/>
      <c r="P134" s="85"/>
      <c r="Q134" s="85"/>
      <c r="R134" s="85"/>
      <c r="S134" s="85"/>
      <c r="T134" s="84"/>
      <c r="U134" s="84"/>
      <c r="V134" s="84"/>
      <c r="W134" s="84"/>
      <c r="X134" s="85"/>
      <c r="Y134" s="85"/>
    </row>
    <row r="135" spans="2:25" s="17" customFormat="1" ht="12.75" x14ac:dyDescent="0.2">
      <c r="B135" s="8"/>
      <c r="C135" s="64"/>
      <c r="D135" s="85"/>
      <c r="E135" s="76"/>
      <c r="F135" s="76"/>
      <c r="G135" s="76"/>
      <c r="H135" s="76"/>
      <c r="I135" s="76"/>
      <c r="J135" s="76"/>
      <c r="K135" s="76"/>
      <c r="L135" s="76"/>
      <c r="M135" s="76"/>
      <c r="N135" s="76"/>
      <c r="O135" s="76"/>
      <c r="P135" s="85"/>
      <c r="Q135" s="85"/>
      <c r="R135" s="85"/>
      <c r="S135" s="85"/>
      <c r="T135" s="84"/>
      <c r="U135" s="84"/>
      <c r="V135" s="84"/>
      <c r="W135" s="84"/>
      <c r="X135" s="85"/>
      <c r="Y135" s="85"/>
    </row>
    <row r="136" spans="2:25" s="17" customFormat="1" ht="12.75" x14ac:dyDescent="0.2">
      <c r="B136" s="8"/>
      <c r="C136" s="64"/>
      <c r="D136" s="85"/>
      <c r="E136" s="76"/>
      <c r="F136" s="76"/>
      <c r="G136" s="76"/>
      <c r="H136" s="76"/>
      <c r="I136" s="76"/>
      <c r="J136" s="76"/>
      <c r="K136" s="76"/>
      <c r="L136" s="76"/>
      <c r="M136" s="76"/>
      <c r="N136" s="76"/>
      <c r="O136" s="76"/>
      <c r="P136" s="85"/>
      <c r="Q136" s="85"/>
      <c r="R136" s="85"/>
      <c r="S136" s="85"/>
      <c r="T136" s="84"/>
      <c r="U136" s="84"/>
      <c r="V136" s="84"/>
      <c r="W136" s="84"/>
      <c r="X136" s="85"/>
      <c r="Y136" s="85"/>
    </row>
    <row r="137" spans="2:25" s="17" customFormat="1" ht="12.75" x14ac:dyDescent="0.2">
      <c r="B137" s="8"/>
      <c r="C137" s="64"/>
      <c r="D137" s="85"/>
      <c r="E137" s="76"/>
      <c r="F137" s="76"/>
      <c r="G137" s="76"/>
      <c r="H137" s="76"/>
      <c r="I137" s="76"/>
      <c r="J137" s="76"/>
      <c r="K137" s="76"/>
      <c r="L137" s="76"/>
      <c r="M137" s="76"/>
      <c r="N137" s="76"/>
      <c r="O137" s="76"/>
      <c r="P137" s="85"/>
      <c r="Q137" s="85"/>
      <c r="R137" s="85"/>
      <c r="S137" s="85"/>
      <c r="T137" s="84"/>
      <c r="U137" s="84"/>
      <c r="V137" s="84"/>
      <c r="W137" s="84"/>
      <c r="X137" s="85"/>
      <c r="Y137" s="85"/>
    </row>
    <row r="138" spans="2:25" s="17" customFormat="1" ht="12.75" x14ac:dyDescent="0.2">
      <c r="B138" s="8"/>
      <c r="C138" s="64"/>
      <c r="D138" s="85"/>
      <c r="E138" s="76"/>
      <c r="F138" s="76"/>
      <c r="G138" s="66"/>
      <c r="H138" s="76"/>
      <c r="I138" s="76"/>
      <c r="J138" s="76"/>
      <c r="K138" s="76"/>
      <c r="L138" s="76"/>
      <c r="M138" s="76"/>
      <c r="N138" s="76"/>
      <c r="O138" s="76"/>
      <c r="P138" s="85"/>
      <c r="Q138" s="85"/>
      <c r="R138" s="85"/>
      <c r="S138" s="85"/>
      <c r="T138" s="84"/>
      <c r="U138" s="84"/>
      <c r="V138" s="84"/>
      <c r="W138" s="84"/>
      <c r="X138" s="85"/>
      <c r="Y138" s="85"/>
    </row>
    <row r="139" spans="2:25" s="17" customFormat="1" ht="12.75" x14ac:dyDescent="0.2">
      <c r="B139" s="8"/>
      <c r="C139" s="64"/>
      <c r="D139" s="85"/>
      <c r="E139" s="76"/>
      <c r="F139" s="76"/>
      <c r="G139" s="76"/>
      <c r="H139" s="76"/>
      <c r="I139" s="76"/>
      <c r="J139" s="76"/>
      <c r="K139" s="76"/>
      <c r="L139" s="76"/>
      <c r="M139" s="76"/>
      <c r="N139" s="76"/>
      <c r="O139" s="76"/>
      <c r="P139" s="85"/>
      <c r="Q139" s="85"/>
      <c r="R139" s="85"/>
      <c r="S139" s="85"/>
      <c r="T139" s="84"/>
      <c r="U139" s="84"/>
      <c r="V139" s="84"/>
      <c r="W139" s="84"/>
      <c r="X139" s="85"/>
      <c r="Y139" s="85"/>
    </row>
    <row r="140" spans="2:25" s="17" customFormat="1" ht="12.75" x14ac:dyDescent="0.2">
      <c r="B140" s="8"/>
      <c r="C140" s="64"/>
      <c r="D140" s="85"/>
      <c r="E140" s="76"/>
      <c r="F140" s="76"/>
      <c r="G140" s="76"/>
      <c r="H140" s="76"/>
      <c r="I140" s="76"/>
      <c r="J140" s="76"/>
      <c r="K140" s="76"/>
      <c r="L140" s="76"/>
      <c r="M140" s="76"/>
      <c r="N140" s="76"/>
      <c r="O140" s="76"/>
      <c r="P140" s="85"/>
      <c r="Q140" s="85"/>
      <c r="R140" s="85"/>
      <c r="S140" s="85"/>
      <c r="T140" s="84"/>
      <c r="U140" s="84"/>
      <c r="V140" s="84"/>
      <c r="W140" s="84"/>
      <c r="X140" s="85"/>
      <c r="Y140" s="85"/>
    </row>
    <row r="141" spans="2:25" s="17" customFormat="1" ht="12.75" x14ac:dyDescent="0.2">
      <c r="B141" s="8"/>
      <c r="C141" s="64"/>
      <c r="D141" s="85"/>
      <c r="E141" s="76"/>
      <c r="F141" s="76"/>
      <c r="G141" s="76"/>
      <c r="H141" s="76"/>
      <c r="I141" s="76"/>
      <c r="J141" s="76"/>
      <c r="K141" s="76"/>
      <c r="L141" s="76"/>
      <c r="M141" s="76"/>
      <c r="N141" s="76"/>
      <c r="O141" s="76"/>
      <c r="P141" s="85"/>
      <c r="Q141" s="85"/>
      <c r="R141" s="85"/>
      <c r="S141" s="85"/>
      <c r="T141" s="84"/>
      <c r="U141" s="84"/>
      <c r="V141" s="84"/>
      <c r="W141" s="84"/>
      <c r="X141" s="85"/>
      <c r="Y141" s="85"/>
    </row>
    <row r="142" spans="2:25" s="17" customFormat="1" ht="12.75" x14ac:dyDescent="0.2">
      <c r="B142" s="8"/>
      <c r="C142" s="64"/>
      <c r="D142" s="85"/>
      <c r="E142" s="76"/>
      <c r="F142" s="76"/>
      <c r="G142" s="76"/>
      <c r="H142" s="76"/>
      <c r="I142" s="76"/>
      <c r="J142" s="76"/>
      <c r="K142" s="76"/>
      <c r="L142" s="76"/>
      <c r="M142" s="76"/>
      <c r="N142" s="76"/>
      <c r="O142" s="76"/>
      <c r="P142" s="85"/>
      <c r="Q142" s="85"/>
      <c r="R142" s="85"/>
      <c r="S142" s="85"/>
      <c r="T142" s="84"/>
      <c r="U142" s="84"/>
      <c r="V142" s="84"/>
      <c r="W142" s="84"/>
      <c r="X142" s="85"/>
      <c r="Y142" s="85"/>
    </row>
    <row r="143" spans="2:25" s="17" customFormat="1" ht="12.75" x14ac:dyDescent="0.2">
      <c r="B143" s="8"/>
      <c r="C143" s="64"/>
      <c r="D143" s="85"/>
      <c r="E143" s="76"/>
      <c r="F143" s="76"/>
      <c r="G143" s="76"/>
      <c r="H143" s="76"/>
      <c r="I143" s="76"/>
      <c r="J143" s="76"/>
      <c r="K143" s="76"/>
      <c r="L143" s="76"/>
      <c r="M143" s="76"/>
      <c r="N143" s="76"/>
      <c r="O143" s="76"/>
      <c r="P143" s="85"/>
      <c r="Q143" s="85"/>
      <c r="R143" s="85"/>
      <c r="S143" s="85"/>
      <c r="T143" s="84"/>
      <c r="U143" s="84"/>
      <c r="V143" s="84"/>
      <c r="W143" s="84"/>
      <c r="X143" s="85"/>
      <c r="Y143" s="85"/>
    </row>
    <row r="144" spans="2:25" s="17" customFormat="1" ht="12.75" x14ac:dyDescent="0.2">
      <c r="B144" s="8"/>
      <c r="C144" s="64"/>
      <c r="D144" s="85"/>
      <c r="E144" s="76"/>
      <c r="F144" s="76"/>
      <c r="G144" s="76"/>
      <c r="H144" s="76"/>
      <c r="I144" s="76"/>
      <c r="J144" s="76"/>
      <c r="K144" s="76"/>
      <c r="L144" s="76"/>
      <c r="M144" s="76"/>
      <c r="N144" s="76"/>
      <c r="O144" s="76"/>
      <c r="P144" s="85"/>
      <c r="Q144" s="85"/>
      <c r="R144" s="85"/>
      <c r="S144" s="85"/>
      <c r="T144" s="84"/>
      <c r="U144" s="84"/>
      <c r="V144" s="84"/>
      <c r="W144" s="84"/>
      <c r="X144" s="85"/>
      <c r="Y144" s="85"/>
    </row>
    <row r="145" spans="2:25" s="17" customFormat="1" ht="12.75" x14ac:dyDescent="0.2">
      <c r="B145" s="8"/>
      <c r="C145" s="64"/>
      <c r="D145" s="85"/>
      <c r="E145" s="76"/>
      <c r="F145" s="76"/>
      <c r="G145" s="76"/>
      <c r="H145" s="76"/>
      <c r="I145" s="76"/>
      <c r="J145" s="76"/>
      <c r="K145" s="76"/>
      <c r="L145" s="76"/>
      <c r="M145" s="76"/>
      <c r="N145" s="76"/>
      <c r="O145" s="76"/>
      <c r="P145" s="85"/>
      <c r="Q145" s="85"/>
      <c r="R145" s="85"/>
      <c r="S145" s="85"/>
      <c r="T145" s="84"/>
      <c r="U145" s="84"/>
      <c r="V145" s="84"/>
      <c r="W145" s="84"/>
      <c r="X145" s="85"/>
      <c r="Y145" s="85"/>
    </row>
    <row r="146" spans="2:25" s="17" customFormat="1" ht="12.75" x14ac:dyDescent="0.2">
      <c r="B146" s="8"/>
      <c r="C146" s="64"/>
      <c r="D146" s="85"/>
      <c r="E146" s="76"/>
      <c r="F146" s="76"/>
      <c r="G146" s="76"/>
      <c r="H146" s="76"/>
      <c r="I146" s="76"/>
      <c r="J146" s="76"/>
      <c r="K146" s="76"/>
      <c r="L146" s="76"/>
      <c r="M146" s="76"/>
      <c r="N146" s="76"/>
      <c r="O146" s="76"/>
      <c r="P146" s="85"/>
      <c r="Q146" s="85"/>
      <c r="R146" s="85"/>
      <c r="S146" s="85"/>
      <c r="T146" s="84"/>
      <c r="U146" s="84"/>
      <c r="V146" s="84"/>
      <c r="W146" s="84"/>
      <c r="X146" s="85"/>
      <c r="Y146" s="85"/>
    </row>
    <row r="147" spans="2:25" s="17" customFormat="1" ht="12.75" x14ac:dyDescent="0.2">
      <c r="B147" s="8"/>
      <c r="C147" s="64"/>
      <c r="D147" s="85"/>
      <c r="E147" s="76"/>
      <c r="F147" s="76"/>
      <c r="G147" s="76"/>
      <c r="H147" s="76"/>
      <c r="I147" s="76"/>
      <c r="J147" s="76"/>
      <c r="K147" s="76"/>
      <c r="L147" s="76"/>
      <c r="M147" s="76"/>
      <c r="N147" s="76"/>
      <c r="O147" s="76"/>
      <c r="P147" s="85"/>
      <c r="Q147" s="85"/>
      <c r="R147" s="85"/>
      <c r="S147" s="85"/>
      <c r="T147" s="84"/>
      <c r="U147" s="84"/>
      <c r="V147" s="84"/>
      <c r="W147" s="84"/>
      <c r="X147" s="85"/>
      <c r="Y147" s="85"/>
    </row>
    <row r="148" spans="2:25" s="17" customFormat="1" ht="12.75" x14ac:dyDescent="0.2">
      <c r="B148" s="8"/>
      <c r="C148" s="64"/>
      <c r="D148" s="85"/>
      <c r="E148" s="76"/>
      <c r="F148" s="76"/>
      <c r="G148" s="76"/>
      <c r="H148" s="76"/>
      <c r="I148" s="76"/>
      <c r="J148" s="76"/>
      <c r="K148" s="76"/>
      <c r="L148" s="76"/>
      <c r="M148" s="76"/>
      <c r="N148" s="76"/>
      <c r="O148" s="76"/>
      <c r="P148" s="85"/>
      <c r="Q148" s="85"/>
      <c r="R148" s="85"/>
      <c r="S148" s="85"/>
      <c r="T148" s="84"/>
      <c r="U148" s="84"/>
      <c r="V148" s="84"/>
      <c r="W148" s="84"/>
      <c r="X148" s="85"/>
      <c r="Y148" s="85"/>
    </row>
    <row r="149" spans="2:25" s="17" customFormat="1" ht="12.75" x14ac:dyDescent="0.2">
      <c r="B149" s="8"/>
      <c r="C149" s="64"/>
      <c r="D149" s="85"/>
      <c r="E149" s="76"/>
      <c r="F149" s="76"/>
      <c r="G149" s="76"/>
      <c r="H149" s="76"/>
      <c r="I149" s="76"/>
      <c r="J149" s="76"/>
      <c r="K149" s="76"/>
      <c r="L149" s="76"/>
      <c r="M149" s="76"/>
      <c r="N149" s="76"/>
      <c r="O149" s="76"/>
      <c r="P149" s="85"/>
      <c r="Q149" s="85"/>
      <c r="R149" s="85"/>
      <c r="S149" s="85"/>
      <c r="T149" s="84"/>
      <c r="U149" s="84"/>
      <c r="V149" s="84"/>
      <c r="W149" s="84"/>
      <c r="X149" s="85"/>
      <c r="Y149" s="85"/>
    </row>
    <row r="150" spans="2:25" s="17" customFormat="1" ht="12.75" x14ac:dyDescent="0.2">
      <c r="B150" s="8"/>
      <c r="C150" s="64"/>
      <c r="D150" s="85"/>
      <c r="E150" s="76"/>
      <c r="F150" s="76"/>
      <c r="G150" s="76"/>
      <c r="H150" s="76"/>
      <c r="I150" s="76"/>
      <c r="J150" s="76"/>
      <c r="K150" s="76"/>
      <c r="L150" s="76"/>
      <c r="M150" s="76"/>
      <c r="N150" s="76"/>
      <c r="O150" s="76"/>
      <c r="P150" s="85"/>
      <c r="Q150" s="85"/>
      <c r="R150" s="85"/>
      <c r="S150" s="85"/>
      <c r="T150" s="84"/>
      <c r="U150" s="84"/>
      <c r="V150" s="84"/>
      <c r="W150" s="84"/>
      <c r="X150" s="85"/>
      <c r="Y150" s="85"/>
    </row>
    <row r="151" spans="2:25" s="17" customFormat="1" ht="12.75" x14ac:dyDescent="0.2">
      <c r="B151" s="8"/>
      <c r="C151" s="64"/>
      <c r="D151" s="85"/>
      <c r="E151" s="76"/>
      <c r="F151" s="76"/>
      <c r="G151" s="76"/>
      <c r="H151" s="76"/>
      <c r="I151" s="76"/>
      <c r="J151" s="76"/>
      <c r="K151" s="76"/>
      <c r="L151" s="76"/>
      <c r="M151" s="76"/>
      <c r="N151" s="76"/>
      <c r="O151" s="76"/>
      <c r="P151" s="85"/>
      <c r="Q151" s="85"/>
      <c r="R151" s="85"/>
      <c r="S151" s="85"/>
      <c r="T151" s="84"/>
      <c r="U151" s="84"/>
      <c r="V151" s="84"/>
      <c r="W151" s="84"/>
      <c r="X151" s="85"/>
      <c r="Y151" s="85"/>
    </row>
    <row r="152" spans="2:25" s="17" customFormat="1" ht="12.75" x14ac:dyDescent="0.2">
      <c r="B152" s="8"/>
      <c r="C152" s="64"/>
      <c r="D152" s="85"/>
      <c r="E152" s="76"/>
      <c r="F152" s="76"/>
      <c r="G152" s="76"/>
      <c r="H152" s="76"/>
      <c r="I152" s="76"/>
      <c r="J152" s="76"/>
      <c r="K152" s="76"/>
      <c r="L152" s="76"/>
      <c r="M152" s="76"/>
      <c r="N152" s="76"/>
      <c r="O152" s="76"/>
      <c r="P152" s="85"/>
      <c r="Q152" s="85"/>
      <c r="R152" s="85"/>
      <c r="S152" s="85"/>
      <c r="T152" s="84"/>
      <c r="U152" s="84"/>
      <c r="V152" s="84"/>
      <c r="W152" s="84"/>
      <c r="X152" s="85"/>
      <c r="Y152" s="85"/>
    </row>
    <row r="153" spans="2:25" s="17" customFormat="1" ht="12.75" x14ac:dyDescent="0.2">
      <c r="B153" s="8"/>
      <c r="C153" s="64"/>
      <c r="D153" s="85"/>
      <c r="E153" s="76"/>
      <c r="F153" s="76"/>
      <c r="G153" s="76"/>
      <c r="H153" s="76"/>
      <c r="I153" s="76"/>
      <c r="J153" s="76"/>
      <c r="K153" s="76"/>
      <c r="L153" s="76"/>
      <c r="M153" s="76"/>
      <c r="N153" s="76"/>
      <c r="O153" s="76"/>
      <c r="P153" s="85"/>
      <c r="Q153" s="85"/>
      <c r="R153" s="85"/>
      <c r="S153" s="85"/>
      <c r="T153" s="84"/>
      <c r="U153" s="84"/>
      <c r="V153" s="84"/>
      <c r="W153" s="84"/>
      <c r="X153" s="85"/>
      <c r="Y153" s="85"/>
    </row>
    <row r="154" spans="2:25" s="17" customFormat="1" ht="12.75" x14ac:dyDescent="0.2">
      <c r="B154" s="8"/>
      <c r="C154" s="64"/>
      <c r="D154" s="85"/>
      <c r="E154" s="76"/>
      <c r="F154" s="76"/>
      <c r="G154" s="76"/>
      <c r="H154" s="76"/>
      <c r="I154" s="76"/>
      <c r="J154" s="76"/>
      <c r="K154" s="76"/>
      <c r="L154" s="76"/>
      <c r="M154" s="76"/>
      <c r="N154" s="76"/>
      <c r="O154" s="76"/>
      <c r="P154" s="85"/>
      <c r="Q154" s="85"/>
      <c r="R154" s="85"/>
      <c r="S154" s="85"/>
      <c r="T154" s="84"/>
      <c r="U154" s="84"/>
      <c r="V154" s="84"/>
      <c r="W154" s="84"/>
      <c r="X154" s="85"/>
      <c r="Y154" s="85"/>
    </row>
    <row r="155" spans="2:25" s="17" customFormat="1" ht="12.75" x14ac:dyDescent="0.2">
      <c r="B155" s="8"/>
      <c r="C155" s="64"/>
      <c r="D155" s="85"/>
      <c r="E155" s="76"/>
      <c r="F155" s="76"/>
      <c r="G155" s="76"/>
      <c r="H155" s="76"/>
      <c r="I155" s="76"/>
      <c r="J155" s="76"/>
      <c r="K155" s="76"/>
      <c r="L155" s="76"/>
      <c r="M155" s="76"/>
      <c r="N155" s="76"/>
      <c r="O155" s="76"/>
      <c r="P155" s="85"/>
      <c r="Q155" s="85"/>
      <c r="R155" s="85"/>
      <c r="S155" s="85"/>
      <c r="T155" s="84"/>
      <c r="U155" s="84"/>
      <c r="V155" s="84"/>
      <c r="W155" s="84"/>
      <c r="X155" s="85"/>
      <c r="Y155" s="85"/>
    </row>
    <row r="156" spans="2:25" s="17" customFormat="1" ht="12.75" x14ac:dyDescent="0.2">
      <c r="B156" s="8"/>
      <c r="C156" s="64"/>
      <c r="D156" s="85"/>
      <c r="E156" s="76"/>
      <c r="F156" s="76"/>
      <c r="G156" s="76"/>
      <c r="H156" s="76"/>
      <c r="I156" s="76"/>
      <c r="J156" s="76"/>
      <c r="K156" s="76"/>
      <c r="L156" s="76"/>
      <c r="M156" s="76"/>
      <c r="N156" s="76"/>
      <c r="O156" s="76"/>
      <c r="P156" s="85"/>
      <c r="Q156" s="85"/>
      <c r="R156" s="85"/>
      <c r="S156" s="85"/>
      <c r="T156" s="84"/>
      <c r="U156" s="84"/>
      <c r="V156" s="84"/>
      <c r="W156" s="84"/>
      <c r="X156" s="85"/>
      <c r="Y156" s="85"/>
    </row>
    <row r="157" spans="2:25" s="17" customFormat="1" ht="12.75" x14ac:dyDescent="0.2">
      <c r="B157" s="8"/>
      <c r="C157" s="64"/>
      <c r="D157" s="85"/>
      <c r="E157" s="76"/>
      <c r="F157" s="76"/>
      <c r="G157" s="76"/>
      <c r="H157" s="76"/>
      <c r="I157" s="76"/>
      <c r="J157" s="76"/>
      <c r="K157" s="76"/>
      <c r="L157" s="76"/>
      <c r="M157" s="76"/>
      <c r="N157" s="76"/>
      <c r="O157" s="76"/>
      <c r="P157" s="85"/>
      <c r="Q157" s="85"/>
      <c r="R157" s="85"/>
      <c r="S157" s="85"/>
      <c r="T157" s="84"/>
      <c r="U157" s="84"/>
      <c r="V157" s="84"/>
      <c r="W157" s="84"/>
      <c r="X157" s="85"/>
      <c r="Y157" s="85"/>
    </row>
    <row r="158" spans="2:25" s="17" customFormat="1" ht="12.75" x14ac:dyDescent="0.2">
      <c r="B158" s="8"/>
      <c r="C158" s="64"/>
      <c r="D158" s="85"/>
      <c r="E158" s="76"/>
      <c r="F158" s="76"/>
      <c r="G158" s="76"/>
      <c r="H158" s="76"/>
      <c r="I158" s="76"/>
      <c r="J158" s="76"/>
      <c r="K158" s="76"/>
      <c r="L158" s="76"/>
      <c r="M158" s="76"/>
      <c r="N158" s="76"/>
      <c r="O158" s="76"/>
      <c r="P158" s="85"/>
      <c r="Q158" s="85"/>
      <c r="R158" s="85"/>
      <c r="S158" s="85"/>
      <c r="T158" s="84"/>
      <c r="U158" s="84"/>
      <c r="V158" s="84"/>
      <c r="W158" s="84"/>
      <c r="X158" s="85"/>
      <c r="Y158" s="85"/>
    </row>
    <row r="159" spans="2:25" s="17" customFormat="1" ht="12.75" x14ac:dyDescent="0.2">
      <c r="B159" s="8"/>
      <c r="C159" s="64"/>
      <c r="D159" s="85"/>
      <c r="E159" s="76"/>
      <c r="F159" s="76"/>
      <c r="G159" s="76"/>
      <c r="H159" s="76"/>
      <c r="I159" s="76"/>
      <c r="J159" s="76"/>
      <c r="K159" s="76"/>
      <c r="L159" s="76"/>
      <c r="M159" s="76"/>
      <c r="N159" s="76"/>
      <c r="O159" s="76"/>
      <c r="P159" s="85"/>
      <c r="Q159" s="85"/>
      <c r="R159" s="85"/>
      <c r="S159" s="85"/>
      <c r="T159" s="84"/>
      <c r="U159" s="84"/>
      <c r="V159" s="84"/>
      <c r="W159" s="84"/>
      <c r="X159" s="85"/>
      <c r="Y159" s="85"/>
    </row>
    <row r="160" spans="2:25" s="17" customFormat="1" ht="12.75" x14ac:dyDescent="0.2">
      <c r="B160" s="8"/>
      <c r="C160" s="64"/>
      <c r="D160" s="85"/>
      <c r="E160" s="76"/>
      <c r="F160" s="76"/>
      <c r="G160" s="76"/>
      <c r="H160" s="76"/>
      <c r="I160" s="76"/>
      <c r="J160" s="76"/>
      <c r="K160" s="76"/>
      <c r="L160" s="76"/>
      <c r="M160" s="76"/>
      <c r="N160" s="76"/>
      <c r="O160" s="76"/>
      <c r="P160" s="85"/>
      <c r="Q160" s="85"/>
      <c r="R160" s="85"/>
      <c r="S160" s="85"/>
      <c r="T160" s="84"/>
      <c r="U160" s="84"/>
      <c r="V160" s="84"/>
      <c r="W160" s="84"/>
      <c r="X160" s="85"/>
      <c r="Y160" s="85"/>
    </row>
    <row r="161" spans="2:25" s="17" customFormat="1" ht="12.75" x14ac:dyDescent="0.2">
      <c r="B161" s="8"/>
      <c r="C161" s="64"/>
      <c r="D161" s="85"/>
      <c r="E161" s="76"/>
      <c r="F161" s="76"/>
      <c r="G161" s="76"/>
      <c r="H161" s="76"/>
      <c r="I161" s="76"/>
      <c r="J161" s="76"/>
      <c r="K161" s="76"/>
      <c r="L161" s="76"/>
      <c r="M161" s="76"/>
      <c r="N161" s="76"/>
      <c r="O161" s="76"/>
      <c r="P161" s="85"/>
      <c r="Q161" s="85"/>
      <c r="R161" s="85"/>
      <c r="S161" s="85"/>
      <c r="T161" s="84"/>
      <c r="U161" s="84"/>
      <c r="V161" s="84"/>
      <c r="W161" s="84"/>
      <c r="X161" s="85"/>
      <c r="Y161" s="85"/>
    </row>
    <row r="162" spans="2:25" s="17" customFormat="1" ht="12.75" x14ac:dyDescent="0.2">
      <c r="B162" s="8"/>
      <c r="C162" s="64"/>
      <c r="D162" s="85"/>
      <c r="E162" s="76"/>
      <c r="F162" s="76"/>
      <c r="G162" s="76"/>
      <c r="H162" s="76"/>
      <c r="I162" s="76"/>
      <c r="J162" s="76"/>
      <c r="K162" s="76"/>
      <c r="L162" s="76"/>
      <c r="M162" s="76"/>
      <c r="N162" s="76"/>
      <c r="O162" s="76"/>
      <c r="P162" s="85"/>
      <c r="Q162" s="85"/>
      <c r="R162" s="85"/>
      <c r="S162" s="85"/>
      <c r="T162" s="84"/>
      <c r="U162" s="84"/>
      <c r="V162" s="84"/>
      <c r="W162" s="84"/>
      <c r="X162" s="85"/>
      <c r="Y162" s="85"/>
    </row>
    <row r="163" spans="2:25" s="17" customFormat="1" ht="12.75" x14ac:dyDescent="0.2">
      <c r="B163" s="8"/>
      <c r="C163" s="64"/>
      <c r="D163" s="85"/>
      <c r="E163" s="76"/>
      <c r="F163" s="76"/>
      <c r="G163" s="76"/>
      <c r="H163" s="76"/>
      <c r="I163" s="76"/>
      <c r="J163" s="76"/>
      <c r="K163" s="76"/>
      <c r="L163" s="76"/>
      <c r="M163" s="76"/>
      <c r="N163" s="76"/>
      <c r="O163" s="76"/>
      <c r="P163" s="85"/>
      <c r="Q163" s="85"/>
      <c r="R163" s="85"/>
      <c r="S163" s="85"/>
      <c r="T163" s="84"/>
      <c r="U163" s="84"/>
      <c r="V163" s="84"/>
      <c r="W163" s="84"/>
      <c r="X163" s="85"/>
      <c r="Y163" s="85"/>
    </row>
    <row r="164" spans="2:25" s="17" customFormat="1" ht="12.75" x14ac:dyDescent="0.2">
      <c r="B164" s="8"/>
      <c r="C164" s="64"/>
      <c r="D164" s="85"/>
      <c r="E164" s="76"/>
      <c r="F164" s="76"/>
      <c r="G164" s="76"/>
      <c r="H164" s="76"/>
      <c r="I164" s="76"/>
      <c r="J164" s="76"/>
      <c r="K164" s="76"/>
      <c r="L164" s="76"/>
      <c r="M164" s="76"/>
      <c r="N164" s="76"/>
      <c r="O164" s="76"/>
      <c r="P164" s="85"/>
      <c r="Q164" s="85"/>
      <c r="R164" s="85"/>
      <c r="S164" s="85"/>
      <c r="T164" s="84"/>
      <c r="U164" s="84"/>
      <c r="V164" s="84"/>
      <c r="W164" s="84"/>
      <c r="X164" s="85"/>
      <c r="Y164" s="85"/>
    </row>
    <row r="165" spans="2:25" s="17" customFormat="1" ht="12.75" x14ac:dyDescent="0.2">
      <c r="B165" s="8"/>
      <c r="C165" s="64"/>
      <c r="D165" s="85"/>
      <c r="E165" s="76"/>
      <c r="F165" s="76"/>
      <c r="G165" s="76"/>
      <c r="H165" s="76"/>
      <c r="I165" s="76"/>
      <c r="J165" s="76"/>
      <c r="K165" s="76"/>
      <c r="L165" s="76"/>
      <c r="M165" s="76"/>
      <c r="N165" s="76"/>
      <c r="O165" s="76"/>
      <c r="P165" s="85"/>
      <c r="Q165" s="85"/>
      <c r="R165" s="85"/>
      <c r="S165" s="85"/>
      <c r="T165" s="84"/>
      <c r="U165" s="84"/>
      <c r="V165" s="84"/>
      <c r="W165" s="84"/>
      <c r="X165" s="85"/>
      <c r="Y165" s="85"/>
    </row>
    <row r="166" spans="2:25" s="17" customFormat="1" ht="12.75" x14ac:dyDescent="0.2">
      <c r="B166" s="8"/>
      <c r="C166" s="64"/>
      <c r="D166" s="85"/>
      <c r="E166" s="76"/>
      <c r="F166" s="76"/>
      <c r="G166" s="76"/>
      <c r="H166" s="76"/>
      <c r="I166" s="76"/>
      <c r="J166" s="76"/>
      <c r="K166" s="76"/>
      <c r="L166" s="76"/>
      <c r="M166" s="76"/>
      <c r="N166" s="76"/>
      <c r="O166" s="76"/>
      <c r="P166" s="85"/>
      <c r="Q166" s="85"/>
      <c r="R166" s="85"/>
      <c r="S166" s="85"/>
      <c r="T166" s="84"/>
      <c r="U166" s="84"/>
      <c r="V166" s="84"/>
      <c r="W166" s="84"/>
      <c r="X166" s="85"/>
      <c r="Y166" s="85"/>
    </row>
    <row r="167" spans="2:25" s="17" customFormat="1" ht="12.75" x14ac:dyDescent="0.2">
      <c r="B167" s="8"/>
      <c r="C167" s="64"/>
      <c r="D167" s="85"/>
      <c r="E167" s="76"/>
      <c r="F167" s="76"/>
      <c r="G167" s="76"/>
      <c r="H167" s="76"/>
      <c r="I167" s="76"/>
      <c r="J167" s="76"/>
      <c r="K167" s="76"/>
      <c r="L167" s="76"/>
      <c r="M167" s="76"/>
      <c r="N167" s="76"/>
      <c r="O167" s="76"/>
      <c r="P167" s="85"/>
      <c r="Q167" s="85"/>
      <c r="R167" s="85"/>
      <c r="S167" s="85"/>
      <c r="T167" s="84"/>
      <c r="U167" s="84"/>
      <c r="V167" s="84"/>
      <c r="W167" s="84"/>
      <c r="X167" s="85"/>
      <c r="Y167" s="85"/>
    </row>
    <row r="168" spans="2:25" s="17" customFormat="1" ht="12.75" x14ac:dyDescent="0.2">
      <c r="B168" s="8"/>
      <c r="C168" s="64"/>
      <c r="D168" s="85"/>
      <c r="E168" s="76"/>
      <c r="F168" s="76"/>
      <c r="G168" s="76"/>
      <c r="H168" s="76"/>
      <c r="I168" s="76"/>
      <c r="J168" s="76"/>
      <c r="K168" s="76"/>
      <c r="L168" s="76"/>
      <c r="M168" s="76"/>
      <c r="N168" s="76"/>
      <c r="O168" s="76"/>
      <c r="P168" s="85"/>
      <c r="Q168" s="85"/>
      <c r="R168" s="85"/>
      <c r="S168" s="85"/>
      <c r="T168" s="84"/>
      <c r="U168" s="84"/>
      <c r="V168" s="84"/>
      <c r="W168" s="84"/>
      <c r="X168" s="85"/>
      <c r="Y168" s="85"/>
    </row>
    <row r="169" spans="2:25" s="17" customFormat="1" ht="12.75" x14ac:dyDescent="0.2">
      <c r="B169" s="8"/>
      <c r="C169" s="64"/>
      <c r="D169" s="85"/>
      <c r="E169" s="76"/>
      <c r="F169" s="76"/>
      <c r="G169" s="76"/>
      <c r="H169" s="76"/>
      <c r="I169" s="76"/>
      <c r="J169" s="76"/>
      <c r="K169" s="76"/>
      <c r="L169" s="76"/>
      <c r="M169" s="76"/>
      <c r="N169" s="76"/>
      <c r="O169" s="76"/>
      <c r="P169" s="85"/>
      <c r="Q169" s="85"/>
      <c r="R169" s="85"/>
      <c r="S169" s="85"/>
      <c r="T169" s="84"/>
      <c r="U169" s="84"/>
      <c r="V169" s="84"/>
      <c r="W169" s="84"/>
      <c r="X169" s="85"/>
      <c r="Y169" s="85"/>
    </row>
    <row r="170" spans="2:25" s="17" customFormat="1" ht="12.75" x14ac:dyDescent="0.2">
      <c r="B170" s="8"/>
      <c r="C170" s="64"/>
      <c r="D170" s="85"/>
      <c r="E170" s="76"/>
      <c r="F170" s="76"/>
      <c r="G170" s="76"/>
      <c r="H170" s="76"/>
      <c r="I170" s="76"/>
      <c r="J170" s="76"/>
      <c r="K170" s="76"/>
      <c r="L170" s="76"/>
      <c r="M170" s="76"/>
      <c r="N170" s="76"/>
      <c r="O170" s="76"/>
      <c r="P170" s="85"/>
      <c r="Q170" s="85"/>
      <c r="R170" s="85"/>
      <c r="S170" s="85"/>
      <c r="T170" s="84"/>
      <c r="U170" s="84"/>
      <c r="V170" s="84"/>
      <c r="W170" s="84"/>
      <c r="X170" s="85"/>
      <c r="Y170" s="85"/>
    </row>
    <row r="171" spans="2:25" s="17" customFormat="1" ht="12.75" x14ac:dyDescent="0.2">
      <c r="B171" s="8"/>
      <c r="C171" s="64"/>
      <c r="D171" s="85"/>
      <c r="E171" s="76"/>
      <c r="F171" s="76"/>
      <c r="G171" s="76"/>
      <c r="H171" s="76"/>
      <c r="I171" s="76"/>
      <c r="J171" s="76"/>
      <c r="K171" s="76"/>
      <c r="L171" s="76"/>
      <c r="M171" s="76"/>
      <c r="N171" s="76"/>
      <c r="O171" s="76"/>
      <c r="P171" s="85"/>
      <c r="Q171" s="85"/>
      <c r="R171" s="85"/>
      <c r="S171" s="85"/>
      <c r="T171" s="84"/>
      <c r="U171" s="84"/>
      <c r="V171" s="84"/>
      <c r="W171" s="84"/>
      <c r="X171" s="85"/>
      <c r="Y171" s="85"/>
    </row>
    <row r="172" spans="2:25" s="17" customFormat="1" ht="12.75" x14ac:dyDescent="0.2">
      <c r="B172" s="8"/>
      <c r="C172" s="64"/>
      <c r="D172" s="85"/>
      <c r="E172" s="76"/>
      <c r="F172" s="76"/>
      <c r="G172" s="76"/>
      <c r="H172" s="76"/>
      <c r="I172" s="76"/>
      <c r="J172" s="76"/>
      <c r="K172" s="76"/>
      <c r="L172" s="76"/>
      <c r="M172" s="76"/>
      <c r="N172" s="76"/>
      <c r="O172" s="76"/>
      <c r="P172" s="85"/>
      <c r="Q172" s="85"/>
      <c r="R172" s="85"/>
      <c r="S172" s="85"/>
      <c r="T172" s="84"/>
      <c r="U172" s="84"/>
      <c r="V172" s="84"/>
      <c r="W172" s="84"/>
      <c r="X172" s="85"/>
      <c r="Y172" s="85"/>
    </row>
    <row r="173" spans="2:25" s="17" customFormat="1" ht="12.75" x14ac:dyDescent="0.2">
      <c r="B173" s="8"/>
      <c r="C173" s="64"/>
      <c r="D173" s="85"/>
      <c r="E173" s="76"/>
      <c r="F173" s="76"/>
      <c r="G173" s="76"/>
      <c r="H173" s="76"/>
      <c r="I173" s="76"/>
      <c r="J173" s="76"/>
      <c r="K173" s="76"/>
      <c r="L173" s="76"/>
      <c r="M173" s="76"/>
      <c r="N173" s="76"/>
      <c r="O173" s="76"/>
      <c r="P173" s="85"/>
      <c r="Q173" s="85"/>
      <c r="R173" s="85"/>
      <c r="S173" s="85"/>
      <c r="T173" s="84"/>
      <c r="U173" s="84"/>
      <c r="V173" s="84"/>
      <c r="W173" s="84"/>
      <c r="X173" s="85"/>
      <c r="Y173" s="85"/>
    </row>
    <row r="174" spans="2:25" s="17" customFormat="1" ht="12.75" x14ac:dyDescent="0.2">
      <c r="B174" s="8"/>
      <c r="C174" s="64"/>
      <c r="D174" s="85"/>
      <c r="E174" s="76"/>
      <c r="F174" s="76"/>
      <c r="G174" s="76"/>
      <c r="H174" s="76"/>
      <c r="I174" s="76"/>
      <c r="J174" s="76"/>
      <c r="K174" s="76"/>
      <c r="L174" s="76"/>
      <c r="M174" s="76"/>
      <c r="N174" s="76"/>
      <c r="O174" s="76"/>
      <c r="P174" s="85"/>
      <c r="Q174" s="85"/>
      <c r="R174" s="85"/>
      <c r="S174" s="85"/>
      <c r="T174" s="84"/>
      <c r="U174" s="84"/>
      <c r="V174" s="84"/>
      <c r="W174" s="84"/>
      <c r="X174" s="85"/>
      <c r="Y174" s="85"/>
    </row>
    <row r="175" spans="2:25" s="17" customFormat="1" ht="12.75" x14ac:dyDescent="0.2">
      <c r="B175" s="8"/>
      <c r="C175" s="64"/>
      <c r="D175" s="85"/>
      <c r="E175" s="76"/>
      <c r="F175" s="76"/>
      <c r="G175" s="76"/>
      <c r="H175" s="76"/>
      <c r="I175" s="76"/>
      <c r="J175" s="76"/>
      <c r="K175" s="76"/>
      <c r="L175" s="76"/>
      <c r="M175" s="76"/>
      <c r="N175" s="76"/>
      <c r="O175" s="76"/>
      <c r="P175" s="85"/>
      <c r="Q175" s="85"/>
      <c r="R175" s="85"/>
      <c r="S175" s="85"/>
      <c r="T175" s="84"/>
      <c r="U175" s="84"/>
      <c r="V175" s="84"/>
      <c r="W175" s="84"/>
      <c r="X175" s="85"/>
      <c r="Y175" s="85"/>
    </row>
    <row r="176" spans="2:25" s="17" customFormat="1" ht="12.75" x14ac:dyDescent="0.2">
      <c r="B176" s="8"/>
      <c r="C176" s="64"/>
      <c r="D176" s="85"/>
      <c r="E176" s="76"/>
      <c r="F176" s="76"/>
      <c r="G176" s="76"/>
      <c r="H176" s="76"/>
      <c r="I176" s="76"/>
      <c r="J176" s="76"/>
      <c r="K176" s="76"/>
      <c r="L176" s="76"/>
      <c r="M176" s="76"/>
      <c r="N176" s="76"/>
      <c r="O176" s="76"/>
      <c r="P176" s="85"/>
      <c r="Q176" s="85"/>
      <c r="R176" s="85"/>
      <c r="S176" s="85"/>
      <c r="T176" s="84"/>
      <c r="U176" s="84"/>
      <c r="V176" s="84"/>
      <c r="W176" s="84"/>
      <c r="X176" s="85"/>
      <c r="Y176" s="85"/>
    </row>
    <row r="177" spans="2:25" s="17" customFormat="1" ht="12.75" x14ac:dyDescent="0.2">
      <c r="B177" s="8"/>
      <c r="C177" s="64"/>
      <c r="D177" s="85"/>
      <c r="E177" s="76"/>
      <c r="F177" s="76"/>
      <c r="G177" s="76"/>
      <c r="H177" s="76"/>
      <c r="I177" s="76"/>
      <c r="J177" s="76"/>
      <c r="K177" s="76"/>
      <c r="L177" s="76"/>
      <c r="M177" s="76"/>
      <c r="N177" s="76"/>
      <c r="O177" s="76"/>
      <c r="P177" s="85"/>
      <c r="Q177" s="85"/>
      <c r="R177" s="85"/>
      <c r="S177" s="85"/>
      <c r="T177" s="84"/>
      <c r="U177" s="84"/>
      <c r="V177" s="84"/>
      <c r="W177" s="84"/>
      <c r="X177" s="85"/>
      <c r="Y177" s="85"/>
    </row>
    <row r="178" spans="2:25" s="17" customFormat="1" ht="12.75" x14ac:dyDescent="0.2">
      <c r="B178" s="8"/>
      <c r="C178" s="64"/>
      <c r="D178" s="85"/>
      <c r="E178" s="76"/>
      <c r="F178" s="76"/>
      <c r="G178" s="76"/>
      <c r="H178" s="76"/>
      <c r="I178" s="76"/>
      <c r="J178" s="76"/>
      <c r="K178" s="76"/>
      <c r="L178" s="76"/>
      <c r="M178" s="76"/>
      <c r="N178" s="76"/>
      <c r="O178" s="76"/>
      <c r="P178" s="85"/>
      <c r="Q178" s="85"/>
      <c r="R178" s="85"/>
      <c r="S178" s="85"/>
      <c r="T178" s="84"/>
      <c r="U178" s="84"/>
      <c r="V178" s="84"/>
      <c r="W178" s="84"/>
      <c r="X178" s="85"/>
      <c r="Y178" s="85"/>
    </row>
    <row r="179" spans="2:25" s="17" customFormat="1" ht="12.75" x14ac:dyDescent="0.2">
      <c r="B179" s="8"/>
      <c r="C179" s="64"/>
      <c r="D179" s="85"/>
      <c r="E179" s="76"/>
      <c r="F179" s="76"/>
      <c r="G179" s="76"/>
      <c r="H179" s="76"/>
      <c r="I179" s="76"/>
      <c r="J179" s="76"/>
      <c r="K179" s="76"/>
      <c r="L179" s="76"/>
      <c r="M179" s="76"/>
      <c r="N179" s="76"/>
      <c r="O179" s="76"/>
      <c r="P179" s="85"/>
      <c r="Q179" s="85"/>
      <c r="R179" s="85"/>
      <c r="S179" s="85"/>
      <c r="T179" s="84"/>
      <c r="U179" s="84"/>
      <c r="V179" s="84"/>
      <c r="W179" s="84"/>
      <c r="X179" s="85"/>
      <c r="Y179" s="85"/>
    </row>
    <row r="180" spans="2:25" s="17" customFormat="1" ht="12.75" x14ac:dyDescent="0.2">
      <c r="B180" s="8"/>
      <c r="C180" s="64"/>
      <c r="D180" s="85"/>
      <c r="E180" s="76"/>
      <c r="F180" s="76"/>
      <c r="G180" s="76"/>
      <c r="H180" s="76"/>
      <c r="I180" s="76"/>
      <c r="J180" s="76"/>
      <c r="K180" s="76"/>
      <c r="L180" s="76"/>
      <c r="M180" s="76"/>
      <c r="N180" s="76"/>
      <c r="O180" s="76"/>
      <c r="P180" s="85"/>
      <c r="Q180" s="85"/>
      <c r="R180" s="85"/>
      <c r="S180" s="85"/>
      <c r="T180" s="84"/>
      <c r="U180" s="84"/>
      <c r="V180" s="84"/>
      <c r="W180" s="84"/>
      <c r="X180" s="85"/>
      <c r="Y180" s="85"/>
    </row>
    <row r="181" spans="2:25" s="17" customFormat="1" ht="12.75" x14ac:dyDescent="0.2">
      <c r="B181" s="8"/>
      <c r="C181" s="64"/>
      <c r="D181" s="85"/>
      <c r="E181" s="76"/>
      <c r="F181" s="76"/>
      <c r="G181" s="76"/>
      <c r="H181" s="76"/>
      <c r="I181" s="76"/>
      <c r="J181" s="76"/>
      <c r="K181" s="76"/>
      <c r="L181" s="76"/>
      <c r="M181" s="76"/>
      <c r="N181" s="76"/>
      <c r="O181" s="76"/>
      <c r="P181" s="85"/>
      <c r="Q181" s="85"/>
      <c r="R181" s="85"/>
      <c r="S181" s="85"/>
      <c r="T181" s="84"/>
      <c r="U181" s="84"/>
      <c r="V181" s="84"/>
      <c r="W181" s="84"/>
      <c r="X181" s="85"/>
      <c r="Y181" s="85"/>
    </row>
    <row r="182" spans="2:25" s="17" customFormat="1" ht="12.75" x14ac:dyDescent="0.2">
      <c r="B182" s="8"/>
      <c r="C182" s="64"/>
      <c r="D182" s="85"/>
      <c r="E182" s="76"/>
      <c r="F182" s="76"/>
      <c r="G182" s="76"/>
      <c r="H182" s="76"/>
      <c r="I182" s="76"/>
      <c r="J182" s="76"/>
      <c r="K182" s="76"/>
      <c r="L182" s="76"/>
      <c r="M182" s="76"/>
      <c r="N182" s="76"/>
      <c r="O182" s="76"/>
      <c r="P182" s="85"/>
      <c r="Q182" s="85"/>
      <c r="R182" s="85"/>
      <c r="S182" s="85"/>
      <c r="T182" s="84"/>
      <c r="U182" s="84"/>
      <c r="V182" s="84"/>
      <c r="W182" s="84"/>
      <c r="X182" s="85"/>
      <c r="Y182" s="85"/>
    </row>
    <row r="183" spans="2:25" s="17" customFormat="1" ht="12.75" x14ac:dyDescent="0.2">
      <c r="B183" s="8"/>
      <c r="C183" s="64"/>
      <c r="D183" s="85"/>
      <c r="E183" s="76"/>
      <c r="F183" s="76"/>
      <c r="G183" s="76"/>
      <c r="H183" s="76"/>
      <c r="I183" s="76"/>
      <c r="J183" s="76"/>
      <c r="K183" s="76"/>
      <c r="L183" s="76"/>
      <c r="M183" s="76"/>
      <c r="N183" s="76"/>
      <c r="O183" s="76"/>
      <c r="P183" s="85"/>
      <c r="Q183" s="85"/>
      <c r="R183" s="85"/>
      <c r="S183" s="85"/>
      <c r="T183" s="84"/>
      <c r="U183" s="84"/>
      <c r="V183" s="84"/>
      <c r="W183" s="84"/>
      <c r="X183" s="85"/>
      <c r="Y183" s="85"/>
    </row>
    <row r="184" spans="2:25" s="17" customFormat="1" ht="12.75" x14ac:dyDescent="0.2">
      <c r="B184" s="8"/>
      <c r="C184" s="64"/>
      <c r="D184" s="85"/>
      <c r="E184" s="76"/>
      <c r="F184" s="76"/>
      <c r="G184" s="76"/>
      <c r="H184" s="76"/>
      <c r="I184" s="76"/>
      <c r="J184" s="76"/>
      <c r="K184" s="76"/>
      <c r="L184" s="76"/>
      <c r="M184" s="76"/>
      <c r="N184" s="76"/>
      <c r="O184" s="76"/>
      <c r="P184" s="85"/>
      <c r="Q184" s="85"/>
      <c r="R184" s="85"/>
      <c r="S184" s="85"/>
      <c r="T184" s="84"/>
      <c r="U184" s="84"/>
      <c r="V184" s="84"/>
      <c r="W184" s="84"/>
      <c r="X184" s="85"/>
      <c r="Y184" s="85"/>
    </row>
    <row r="185" spans="2:25" s="17" customFormat="1" ht="12.75" x14ac:dyDescent="0.2">
      <c r="B185" s="8"/>
      <c r="C185" s="64"/>
      <c r="D185" s="85"/>
      <c r="E185" s="76"/>
      <c r="F185" s="76"/>
      <c r="G185" s="76"/>
      <c r="H185" s="76"/>
      <c r="I185" s="76"/>
      <c r="J185" s="76"/>
      <c r="K185" s="76"/>
      <c r="L185" s="76"/>
      <c r="M185" s="76"/>
      <c r="N185" s="76"/>
      <c r="O185" s="76"/>
      <c r="P185" s="85"/>
      <c r="Q185" s="85"/>
      <c r="R185" s="85"/>
      <c r="S185" s="85"/>
      <c r="T185" s="84"/>
      <c r="U185" s="84"/>
      <c r="V185" s="84"/>
      <c r="W185" s="84"/>
      <c r="X185" s="85"/>
      <c r="Y185" s="85"/>
    </row>
    <row r="186" spans="2:25" s="17" customFormat="1" ht="12.75" x14ac:dyDescent="0.2">
      <c r="B186" s="8"/>
      <c r="C186" s="64"/>
      <c r="D186" s="85"/>
      <c r="E186" s="76"/>
      <c r="F186" s="76"/>
      <c r="G186" s="76"/>
      <c r="H186" s="76"/>
      <c r="I186" s="76"/>
      <c r="J186" s="76"/>
      <c r="K186" s="76"/>
      <c r="L186" s="76"/>
      <c r="M186" s="76"/>
      <c r="N186" s="76"/>
      <c r="O186" s="76"/>
      <c r="P186" s="85"/>
      <c r="Q186" s="85"/>
      <c r="R186" s="85"/>
      <c r="S186" s="85"/>
      <c r="T186" s="84"/>
      <c r="U186" s="84"/>
      <c r="V186" s="84"/>
      <c r="W186" s="84"/>
      <c r="X186" s="85"/>
      <c r="Y186" s="85"/>
    </row>
    <row r="187" spans="2:25" s="17" customFormat="1" ht="12.75" x14ac:dyDescent="0.2">
      <c r="B187" s="8"/>
      <c r="C187" s="64"/>
      <c r="D187" s="85"/>
      <c r="E187" s="76"/>
      <c r="F187" s="76"/>
      <c r="G187" s="76"/>
      <c r="H187" s="76"/>
      <c r="I187" s="76"/>
      <c r="J187" s="76"/>
      <c r="K187" s="76"/>
      <c r="L187" s="76"/>
      <c r="M187" s="76"/>
      <c r="N187" s="76"/>
      <c r="O187" s="76"/>
      <c r="P187" s="85"/>
      <c r="Q187" s="85"/>
      <c r="R187" s="85"/>
      <c r="S187" s="85"/>
      <c r="T187" s="84"/>
      <c r="U187" s="84"/>
      <c r="V187" s="84"/>
      <c r="W187" s="84"/>
      <c r="X187" s="85"/>
      <c r="Y187" s="85"/>
    </row>
    <row r="188" spans="2:25" s="17" customFormat="1" ht="12.75" x14ac:dyDescent="0.2">
      <c r="B188" s="8"/>
      <c r="C188" s="64"/>
      <c r="D188" s="85"/>
      <c r="E188" s="76"/>
      <c r="F188" s="76"/>
      <c r="G188" s="76"/>
      <c r="H188" s="76"/>
      <c r="I188" s="76"/>
      <c r="J188" s="76"/>
      <c r="K188" s="76"/>
      <c r="L188" s="76"/>
      <c r="M188" s="76"/>
      <c r="N188" s="76"/>
      <c r="O188" s="76"/>
      <c r="P188" s="85"/>
      <c r="Q188" s="85"/>
      <c r="R188" s="85"/>
      <c r="S188" s="85"/>
      <c r="T188" s="84"/>
      <c r="U188" s="84"/>
      <c r="V188" s="84"/>
      <c r="W188" s="84"/>
      <c r="X188" s="85"/>
      <c r="Y188" s="85"/>
    </row>
    <row r="189" spans="2:25" s="17" customFormat="1" ht="12.75" x14ac:dyDescent="0.2">
      <c r="B189" s="8"/>
      <c r="C189" s="64"/>
      <c r="D189" s="85"/>
      <c r="E189" s="76"/>
      <c r="F189" s="76"/>
      <c r="G189" s="76"/>
      <c r="H189" s="76"/>
      <c r="I189" s="76"/>
      <c r="J189" s="76"/>
      <c r="K189" s="76"/>
      <c r="L189" s="76"/>
      <c r="M189" s="76"/>
      <c r="N189" s="76"/>
      <c r="O189" s="76"/>
      <c r="P189" s="85"/>
      <c r="Q189" s="85"/>
      <c r="R189" s="85"/>
      <c r="S189" s="85"/>
      <c r="T189" s="84"/>
      <c r="U189" s="84"/>
      <c r="V189" s="84"/>
      <c r="W189" s="84"/>
      <c r="X189" s="85"/>
      <c r="Y189" s="85"/>
    </row>
    <row r="190" spans="2:25" s="17" customFormat="1" ht="12.75" x14ac:dyDescent="0.2">
      <c r="B190" s="8"/>
      <c r="C190" s="64"/>
      <c r="D190" s="85"/>
      <c r="E190" s="76"/>
      <c r="F190" s="76"/>
      <c r="G190" s="76"/>
      <c r="H190" s="76"/>
      <c r="I190" s="76"/>
      <c r="J190" s="76"/>
      <c r="K190" s="76"/>
      <c r="L190" s="76"/>
      <c r="M190" s="76"/>
      <c r="N190" s="76"/>
      <c r="O190" s="76"/>
      <c r="P190" s="85"/>
      <c r="Q190" s="85"/>
      <c r="R190" s="85"/>
      <c r="S190" s="85"/>
      <c r="T190" s="84"/>
      <c r="U190" s="84"/>
      <c r="V190" s="84"/>
      <c r="W190" s="84"/>
      <c r="X190" s="85"/>
      <c r="Y190" s="85"/>
    </row>
    <row r="191" spans="2:25" s="17" customFormat="1" ht="12.75" x14ac:dyDescent="0.2">
      <c r="B191" s="8"/>
      <c r="C191" s="64"/>
      <c r="D191" s="85"/>
      <c r="E191" s="76"/>
      <c r="F191" s="76"/>
      <c r="G191" s="76"/>
      <c r="H191" s="76"/>
      <c r="I191" s="76"/>
      <c r="J191" s="76"/>
      <c r="K191" s="76"/>
      <c r="L191" s="76"/>
      <c r="M191" s="76"/>
      <c r="N191" s="76"/>
      <c r="O191" s="76"/>
      <c r="P191" s="85"/>
      <c r="Q191" s="85"/>
      <c r="R191" s="85"/>
      <c r="S191" s="85"/>
      <c r="T191" s="84"/>
      <c r="U191" s="84"/>
      <c r="V191" s="84"/>
      <c r="W191" s="84"/>
      <c r="X191" s="85"/>
      <c r="Y191" s="85"/>
    </row>
    <row r="192" spans="2:25" s="17" customFormat="1" ht="12.75" x14ac:dyDescent="0.2">
      <c r="B192" s="8"/>
      <c r="C192" s="64"/>
      <c r="D192" s="85"/>
      <c r="E192" s="76"/>
      <c r="F192" s="76"/>
      <c r="G192" s="76"/>
      <c r="H192" s="76"/>
      <c r="I192" s="76"/>
      <c r="J192" s="76"/>
      <c r="K192" s="76"/>
      <c r="L192" s="76"/>
      <c r="M192" s="76"/>
      <c r="N192" s="76"/>
      <c r="O192" s="76"/>
      <c r="P192" s="85"/>
      <c r="Q192" s="85"/>
      <c r="R192" s="85"/>
      <c r="S192" s="85"/>
      <c r="T192" s="84"/>
      <c r="U192" s="84"/>
      <c r="V192" s="84"/>
      <c r="W192" s="84"/>
      <c r="X192" s="85"/>
      <c r="Y192" s="85"/>
    </row>
    <row r="193" spans="2:25" s="17" customFormat="1" ht="12.75" x14ac:dyDescent="0.2">
      <c r="B193" s="8"/>
      <c r="C193" s="64"/>
      <c r="D193" s="85"/>
      <c r="E193" s="76"/>
      <c r="F193" s="76"/>
      <c r="G193" s="76"/>
      <c r="H193" s="76"/>
      <c r="I193" s="76"/>
      <c r="J193" s="76"/>
      <c r="K193" s="76"/>
      <c r="L193" s="76"/>
      <c r="M193" s="76"/>
      <c r="N193" s="76"/>
      <c r="O193" s="76"/>
      <c r="P193" s="85"/>
      <c r="Q193" s="85"/>
      <c r="R193" s="85"/>
      <c r="S193" s="85"/>
      <c r="T193" s="84"/>
      <c r="U193" s="84"/>
      <c r="V193" s="84"/>
      <c r="W193" s="84"/>
      <c r="X193" s="85"/>
      <c r="Y193" s="85"/>
    </row>
    <row r="194" spans="2:25" s="17" customFormat="1" ht="12.75" x14ac:dyDescent="0.2">
      <c r="B194" s="8"/>
      <c r="C194" s="64"/>
      <c r="D194" s="85"/>
      <c r="E194" s="76"/>
      <c r="F194" s="76"/>
      <c r="G194" s="76"/>
      <c r="H194" s="76"/>
      <c r="I194" s="76"/>
      <c r="J194" s="76"/>
      <c r="K194" s="76"/>
      <c r="L194" s="76"/>
      <c r="M194" s="76"/>
      <c r="N194" s="76"/>
      <c r="O194" s="76"/>
      <c r="P194" s="85"/>
      <c r="Q194" s="85"/>
      <c r="R194" s="85"/>
      <c r="S194" s="85"/>
      <c r="T194" s="84"/>
      <c r="U194" s="84"/>
      <c r="V194" s="84"/>
      <c r="W194" s="84"/>
      <c r="X194" s="85"/>
      <c r="Y194" s="85"/>
    </row>
    <row r="195" spans="2:25" s="17" customFormat="1" ht="12.75" x14ac:dyDescent="0.2">
      <c r="B195" s="8"/>
      <c r="C195" s="64"/>
      <c r="D195" s="85"/>
      <c r="E195" s="76"/>
      <c r="F195" s="76"/>
      <c r="G195" s="76"/>
      <c r="H195" s="76"/>
      <c r="I195" s="76"/>
      <c r="J195" s="76"/>
      <c r="K195" s="76"/>
      <c r="L195" s="76"/>
      <c r="M195" s="76"/>
      <c r="N195" s="76"/>
      <c r="O195" s="76"/>
      <c r="P195" s="85"/>
      <c r="Q195" s="85"/>
      <c r="R195" s="85"/>
      <c r="S195" s="85"/>
      <c r="T195" s="84"/>
      <c r="U195" s="84"/>
      <c r="V195" s="84"/>
      <c r="W195" s="84"/>
      <c r="X195" s="85"/>
      <c r="Y195" s="85"/>
    </row>
    <row r="196" spans="2:25" s="17" customFormat="1" ht="12.75" x14ac:dyDescent="0.2">
      <c r="B196" s="8"/>
      <c r="C196" s="64"/>
      <c r="D196" s="85"/>
      <c r="E196" s="76"/>
      <c r="F196" s="76"/>
      <c r="G196" s="76"/>
      <c r="H196" s="76"/>
      <c r="I196" s="76"/>
      <c r="J196" s="76"/>
      <c r="K196" s="76"/>
      <c r="L196" s="76"/>
      <c r="M196" s="76"/>
      <c r="N196" s="76"/>
      <c r="O196" s="76"/>
      <c r="P196" s="85"/>
      <c r="Q196" s="85"/>
      <c r="R196" s="85"/>
      <c r="S196" s="85"/>
      <c r="T196" s="84"/>
      <c r="U196" s="84"/>
      <c r="V196" s="84"/>
      <c r="W196" s="84"/>
      <c r="X196" s="85"/>
      <c r="Y196" s="85"/>
    </row>
    <row r="197" spans="2:25" s="17" customFormat="1" ht="12.75" x14ac:dyDescent="0.2">
      <c r="B197" s="8"/>
      <c r="C197" s="64"/>
      <c r="D197" s="85"/>
      <c r="E197" s="76"/>
      <c r="F197" s="76"/>
      <c r="G197" s="76"/>
      <c r="H197" s="76"/>
      <c r="I197" s="76"/>
      <c r="J197" s="76"/>
      <c r="K197" s="76"/>
      <c r="L197" s="76"/>
      <c r="M197" s="76"/>
      <c r="N197" s="76"/>
      <c r="O197" s="76"/>
      <c r="P197" s="85"/>
      <c r="Q197" s="85"/>
      <c r="R197" s="85"/>
      <c r="S197" s="85"/>
      <c r="T197" s="84"/>
      <c r="U197" s="84"/>
      <c r="V197" s="84"/>
      <c r="W197" s="84"/>
      <c r="X197" s="85"/>
      <c r="Y197" s="85"/>
    </row>
    <row r="198" spans="2:25" s="17" customFormat="1" ht="12.75" x14ac:dyDescent="0.2">
      <c r="B198" s="8"/>
      <c r="C198" s="64"/>
      <c r="D198" s="85"/>
      <c r="E198" s="76"/>
      <c r="F198" s="76"/>
      <c r="G198" s="76"/>
      <c r="H198" s="76"/>
      <c r="I198" s="76"/>
      <c r="J198" s="76"/>
      <c r="K198" s="76"/>
      <c r="L198" s="76"/>
      <c r="M198" s="76"/>
      <c r="N198" s="76"/>
      <c r="O198" s="76"/>
      <c r="P198" s="85"/>
      <c r="Q198" s="85"/>
      <c r="R198" s="85"/>
      <c r="S198" s="85"/>
      <c r="T198" s="84"/>
      <c r="U198" s="84"/>
      <c r="V198" s="84"/>
      <c r="W198" s="84"/>
      <c r="X198" s="85"/>
      <c r="Y198" s="85"/>
    </row>
    <row r="199" spans="2:25" s="17" customFormat="1" ht="12.75" x14ac:dyDescent="0.2">
      <c r="B199" s="8"/>
      <c r="C199" s="64"/>
      <c r="D199" s="85"/>
      <c r="E199" s="76"/>
      <c r="F199" s="76"/>
      <c r="G199" s="76"/>
      <c r="H199" s="76"/>
      <c r="I199" s="76"/>
      <c r="J199" s="76"/>
      <c r="K199" s="76"/>
      <c r="L199" s="76"/>
      <c r="M199" s="76"/>
      <c r="N199" s="76"/>
      <c r="O199" s="76"/>
      <c r="P199" s="85"/>
      <c r="Q199" s="85"/>
      <c r="R199" s="85"/>
      <c r="S199" s="85"/>
      <c r="T199" s="84"/>
      <c r="U199" s="84"/>
      <c r="V199" s="84"/>
      <c r="W199" s="84"/>
      <c r="X199" s="85"/>
      <c r="Y199" s="85"/>
    </row>
    <row r="200" spans="2:25" s="17" customFormat="1" ht="12.75" x14ac:dyDescent="0.2">
      <c r="B200" s="8"/>
      <c r="C200" s="64"/>
      <c r="D200" s="85"/>
      <c r="E200" s="76"/>
      <c r="F200" s="76"/>
      <c r="G200" s="76"/>
      <c r="H200" s="76"/>
      <c r="I200" s="76"/>
      <c r="J200" s="76"/>
      <c r="K200" s="76"/>
      <c r="L200" s="76"/>
      <c r="M200" s="76"/>
      <c r="N200" s="76"/>
      <c r="O200" s="76"/>
      <c r="P200" s="85"/>
      <c r="Q200" s="85"/>
      <c r="R200" s="85"/>
      <c r="S200" s="85"/>
      <c r="T200" s="84"/>
      <c r="U200" s="84"/>
      <c r="V200" s="84"/>
      <c r="W200" s="84"/>
      <c r="X200" s="85"/>
      <c r="Y200" s="85"/>
    </row>
    <row r="201" spans="2:25" s="17" customFormat="1" ht="12.75" x14ac:dyDescent="0.2">
      <c r="B201" s="8"/>
      <c r="C201" s="64"/>
      <c r="D201" s="85"/>
      <c r="E201" s="76"/>
      <c r="F201" s="76"/>
      <c r="G201" s="76"/>
      <c r="H201" s="76"/>
      <c r="I201" s="76"/>
      <c r="J201" s="76"/>
      <c r="K201" s="76"/>
      <c r="L201" s="76"/>
      <c r="M201" s="76"/>
      <c r="N201" s="76"/>
      <c r="O201" s="76"/>
      <c r="P201" s="85"/>
      <c r="Q201" s="85"/>
      <c r="R201" s="85"/>
      <c r="S201" s="85"/>
      <c r="T201" s="84"/>
      <c r="U201" s="84"/>
      <c r="V201" s="84"/>
      <c r="W201" s="84"/>
      <c r="X201" s="85"/>
      <c r="Y201" s="85"/>
    </row>
    <row r="202" spans="2:25" s="17" customFormat="1" ht="12.75" x14ac:dyDescent="0.2">
      <c r="B202" s="8"/>
      <c r="C202" s="64"/>
      <c r="D202" s="85"/>
      <c r="E202" s="76"/>
      <c r="F202" s="76"/>
      <c r="G202" s="76"/>
      <c r="H202" s="76"/>
      <c r="I202" s="76"/>
      <c r="J202" s="76"/>
      <c r="K202" s="76"/>
      <c r="L202" s="76"/>
      <c r="M202" s="76"/>
      <c r="N202" s="76"/>
      <c r="O202" s="76"/>
      <c r="P202" s="85"/>
      <c r="Q202" s="85"/>
      <c r="R202" s="85"/>
      <c r="S202" s="85"/>
      <c r="T202" s="84"/>
      <c r="U202" s="84"/>
      <c r="V202" s="84"/>
      <c r="W202" s="84"/>
      <c r="X202" s="85"/>
      <c r="Y202" s="85"/>
    </row>
    <row r="203" spans="2:25" s="17" customFormat="1" ht="12.75" x14ac:dyDescent="0.2">
      <c r="B203" s="8"/>
      <c r="C203" s="64"/>
      <c r="D203" s="85"/>
      <c r="E203" s="76"/>
      <c r="F203" s="76"/>
      <c r="G203" s="76"/>
      <c r="H203" s="76"/>
      <c r="I203" s="76"/>
      <c r="J203" s="76"/>
      <c r="K203" s="76"/>
      <c r="L203" s="76"/>
      <c r="M203" s="76"/>
      <c r="N203" s="76"/>
      <c r="O203" s="76"/>
      <c r="P203" s="85"/>
      <c r="Q203" s="85"/>
      <c r="R203" s="85"/>
      <c r="S203" s="85"/>
      <c r="T203" s="84"/>
      <c r="U203" s="84"/>
      <c r="V203" s="84"/>
      <c r="W203" s="84"/>
      <c r="X203" s="85"/>
      <c r="Y203" s="85"/>
    </row>
    <row r="204" spans="2:25" s="17" customFormat="1" ht="12.75" x14ac:dyDescent="0.2">
      <c r="B204" s="8"/>
      <c r="C204" s="64"/>
      <c r="D204" s="85"/>
      <c r="E204" s="76"/>
      <c r="F204" s="76"/>
      <c r="G204" s="76"/>
      <c r="H204" s="76"/>
      <c r="I204" s="76"/>
      <c r="J204" s="76"/>
      <c r="K204" s="76"/>
      <c r="L204" s="76"/>
      <c r="M204" s="76"/>
      <c r="N204" s="76"/>
      <c r="O204" s="76"/>
      <c r="P204" s="85"/>
      <c r="Q204" s="85"/>
      <c r="R204" s="85"/>
      <c r="S204" s="85"/>
      <c r="T204" s="84"/>
      <c r="U204" s="84"/>
      <c r="V204" s="84"/>
      <c r="W204" s="84"/>
      <c r="X204" s="85"/>
      <c r="Y204" s="85"/>
    </row>
    <row r="205" spans="2:25" s="17" customFormat="1" ht="12.75" x14ac:dyDescent="0.2">
      <c r="B205" s="8"/>
      <c r="C205" s="64"/>
      <c r="D205" s="85"/>
      <c r="E205" s="76"/>
      <c r="F205" s="76"/>
      <c r="G205" s="76"/>
      <c r="H205" s="76"/>
      <c r="I205" s="76"/>
      <c r="J205" s="76"/>
      <c r="K205" s="76"/>
      <c r="L205" s="76"/>
      <c r="M205" s="76"/>
      <c r="N205" s="76"/>
      <c r="O205" s="76"/>
      <c r="P205" s="85"/>
      <c r="Q205" s="85"/>
      <c r="R205" s="85"/>
      <c r="S205" s="85"/>
      <c r="T205" s="84"/>
      <c r="U205" s="84"/>
      <c r="V205" s="84"/>
      <c r="W205" s="84"/>
      <c r="X205" s="85"/>
      <c r="Y205" s="85"/>
    </row>
    <row r="206" spans="2:25" s="17" customFormat="1" ht="12.75" x14ac:dyDescent="0.2">
      <c r="B206" s="8"/>
      <c r="C206" s="64"/>
      <c r="D206" s="85"/>
      <c r="E206" s="76"/>
      <c r="F206" s="76"/>
      <c r="G206" s="76"/>
      <c r="H206" s="76"/>
      <c r="I206" s="76"/>
      <c r="J206" s="76"/>
      <c r="K206" s="76"/>
      <c r="L206" s="76"/>
      <c r="M206" s="76"/>
      <c r="N206" s="76"/>
      <c r="O206" s="76"/>
      <c r="P206" s="85"/>
      <c r="Q206" s="85"/>
      <c r="R206" s="85"/>
      <c r="S206" s="85"/>
      <c r="T206" s="84"/>
      <c r="U206" s="84"/>
      <c r="V206" s="84"/>
      <c r="W206" s="84"/>
      <c r="X206" s="85"/>
      <c r="Y206" s="85"/>
    </row>
    <row r="207" spans="2:25" s="17" customFormat="1" ht="12.75" x14ac:dyDescent="0.2">
      <c r="B207" s="8"/>
      <c r="C207" s="64"/>
      <c r="D207" s="85"/>
      <c r="E207" s="76"/>
      <c r="F207" s="76"/>
      <c r="G207" s="76"/>
      <c r="H207" s="76"/>
      <c r="I207" s="76"/>
      <c r="J207" s="76"/>
      <c r="K207" s="76"/>
      <c r="L207" s="76"/>
      <c r="M207" s="76"/>
      <c r="N207" s="76"/>
      <c r="O207" s="76"/>
      <c r="P207" s="85"/>
      <c r="Q207" s="85"/>
      <c r="R207" s="85"/>
      <c r="S207" s="85"/>
      <c r="T207" s="84"/>
      <c r="U207" s="84"/>
      <c r="V207" s="84"/>
      <c r="W207" s="84"/>
      <c r="X207" s="85"/>
      <c r="Y207" s="85"/>
    </row>
    <row r="208" spans="2:25" s="17" customFormat="1" ht="12.75" x14ac:dyDescent="0.2">
      <c r="B208" s="8"/>
      <c r="C208" s="64"/>
      <c r="D208" s="85"/>
      <c r="E208" s="76"/>
      <c r="F208" s="76"/>
      <c r="G208" s="76"/>
      <c r="H208" s="76"/>
      <c r="I208" s="76"/>
      <c r="J208" s="76"/>
      <c r="K208" s="76"/>
      <c r="L208" s="76"/>
      <c r="M208" s="76"/>
      <c r="N208" s="76"/>
      <c r="O208" s="76"/>
      <c r="P208" s="85"/>
      <c r="Q208" s="85"/>
      <c r="R208" s="85"/>
      <c r="S208" s="85"/>
      <c r="T208" s="84"/>
      <c r="U208" s="84"/>
      <c r="V208" s="84"/>
      <c r="W208" s="84"/>
      <c r="X208" s="85"/>
      <c r="Y208" s="85"/>
    </row>
    <row r="209" spans="2:25" s="17" customFormat="1" ht="12.75" x14ac:dyDescent="0.2">
      <c r="B209" s="8"/>
      <c r="C209" s="64"/>
      <c r="D209" s="85"/>
      <c r="E209" s="76"/>
      <c r="F209" s="76"/>
      <c r="G209" s="76"/>
      <c r="H209" s="76"/>
      <c r="I209" s="76"/>
      <c r="J209" s="76"/>
      <c r="K209" s="76"/>
      <c r="L209" s="76"/>
      <c r="M209" s="76"/>
      <c r="N209" s="76"/>
      <c r="O209" s="76"/>
      <c r="P209" s="85"/>
      <c r="Q209" s="85"/>
      <c r="R209" s="85"/>
      <c r="S209" s="85"/>
      <c r="T209" s="84"/>
      <c r="U209" s="84"/>
      <c r="V209" s="84"/>
      <c r="W209" s="84"/>
      <c r="X209" s="85"/>
      <c r="Y209" s="85"/>
    </row>
    <row r="210" spans="2:25" s="17" customFormat="1" ht="12.75" x14ac:dyDescent="0.2">
      <c r="B210" s="8"/>
      <c r="C210" s="64"/>
      <c r="D210" s="85"/>
      <c r="E210" s="76"/>
      <c r="F210" s="76"/>
      <c r="G210" s="76"/>
      <c r="H210" s="76"/>
      <c r="I210" s="76"/>
      <c r="J210" s="76"/>
      <c r="K210" s="76"/>
      <c r="L210" s="76"/>
      <c r="M210" s="76"/>
      <c r="N210" s="76"/>
      <c r="O210" s="76"/>
      <c r="P210" s="85"/>
      <c r="Q210" s="85"/>
      <c r="R210" s="85"/>
      <c r="S210" s="85"/>
      <c r="T210" s="84"/>
      <c r="U210" s="84"/>
      <c r="V210" s="84"/>
      <c r="W210" s="84"/>
      <c r="X210" s="85"/>
      <c r="Y210" s="85"/>
    </row>
    <row r="211" spans="2:25" s="17" customFormat="1" ht="12.75" x14ac:dyDescent="0.2">
      <c r="B211" s="8"/>
      <c r="C211" s="64"/>
      <c r="D211" s="85"/>
      <c r="E211" s="76"/>
      <c r="F211" s="76"/>
      <c r="G211" s="76"/>
      <c r="H211" s="76"/>
      <c r="I211" s="76"/>
      <c r="J211" s="76"/>
      <c r="K211" s="76"/>
      <c r="L211" s="76"/>
      <c r="M211" s="76"/>
      <c r="N211" s="76"/>
      <c r="O211" s="76"/>
      <c r="P211" s="85"/>
      <c r="Q211" s="85"/>
      <c r="R211" s="85"/>
      <c r="S211" s="85"/>
      <c r="T211" s="84"/>
      <c r="U211" s="84"/>
      <c r="V211" s="84"/>
      <c r="W211" s="84"/>
      <c r="X211" s="85"/>
      <c r="Y211" s="85"/>
    </row>
    <row r="212" spans="2:25" s="17" customFormat="1" ht="12.75" x14ac:dyDescent="0.2">
      <c r="B212" s="8"/>
      <c r="C212" s="64"/>
      <c r="D212" s="85"/>
      <c r="E212" s="76"/>
      <c r="F212" s="76"/>
      <c r="G212" s="76"/>
      <c r="H212" s="76"/>
      <c r="I212" s="76"/>
      <c r="J212" s="76"/>
      <c r="K212" s="76"/>
      <c r="L212" s="76"/>
      <c r="M212" s="76"/>
      <c r="N212" s="76"/>
      <c r="O212" s="76"/>
      <c r="P212" s="85"/>
      <c r="Q212" s="85"/>
      <c r="R212" s="85"/>
      <c r="S212" s="85"/>
      <c r="T212" s="84"/>
      <c r="U212" s="84"/>
      <c r="V212" s="84"/>
      <c r="W212" s="84"/>
      <c r="X212" s="85"/>
      <c r="Y212" s="85"/>
    </row>
    <row r="213" spans="2:25" s="17" customFormat="1" ht="12.75" x14ac:dyDescent="0.2">
      <c r="B213" s="8"/>
      <c r="C213" s="64"/>
      <c r="D213" s="85"/>
      <c r="E213" s="76"/>
      <c r="F213" s="76"/>
      <c r="G213" s="76"/>
      <c r="H213" s="76"/>
      <c r="I213" s="76"/>
      <c r="J213" s="76"/>
      <c r="K213" s="76"/>
      <c r="L213" s="76"/>
      <c r="M213" s="76"/>
      <c r="N213" s="76"/>
      <c r="O213" s="76"/>
      <c r="P213" s="85"/>
      <c r="Q213" s="85"/>
      <c r="R213" s="85"/>
      <c r="S213" s="85"/>
      <c r="T213" s="84"/>
      <c r="U213" s="84"/>
      <c r="V213" s="84"/>
      <c r="W213" s="84"/>
      <c r="X213" s="85"/>
      <c r="Y213" s="85"/>
    </row>
    <row r="214" spans="2:25" s="17" customFormat="1" ht="12.75" x14ac:dyDescent="0.2">
      <c r="B214" s="8"/>
      <c r="C214" s="64"/>
      <c r="D214" s="85"/>
      <c r="E214" s="76"/>
      <c r="F214" s="76"/>
      <c r="G214" s="76"/>
      <c r="H214" s="76"/>
      <c r="I214" s="76"/>
      <c r="J214" s="76"/>
      <c r="K214" s="76"/>
      <c r="L214" s="76"/>
      <c r="M214" s="76"/>
      <c r="N214" s="76"/>
      <c r="O214" s="76"/>
      <c r="P214" s="85"/>
      <c r="Q214" s="85"/>
      <c r="R214" s="85"/>
      <c r="S214" s="85"/>
      <c r="T214" s="84"/>
      <c r="U214" s="84"/>
      <c r="V214" s="84"/>
      <c r="W214" s="84"/>
      <c r="X214" s="85"/>
      <c r="Y214" s="85"/>
    </row>
    <row r="215" spans="2:25" s="17" customFormat="1" ht="12.75" x14ac:dyDescent="0.2">
      <c r="B215" s="8"/>
      <c r="C215" s="64"/>
      <c r="D215" s="85"/>
      <c r="E215" s="76"/>
      <c r="F215" s="76"/>
      <c r="G215" s="76"/>
      <c r="H215" s="76"/>
      <c r="I215" s="76"/>
      <c r="J215" s="76"/>
      <c r="K215" s="76"/>
      <c r="L215" s="76"/>
      <c r="M215" s="76"/>
      <c r="N215" s="76"/>
      <c r="O215" s="76"/>
      <c r="P215" s="85"/>
      <c r="Q215" s="85"/>
      <c r="R215" s="85"/>
      <c r="S215" s="85"/>
      <c r="T215" s="84"/>
      <c r="U215" s="84"/>
      <c r="V215" s="84"/>
      <c r="W215" s="84"/>
      <c r="X215" s="85"/>
      <c r="Y215" s="85"/>
    </row>
    <row r="216" spans="2:25" s="17" customFormat="1" ht="12.75" x14ac:dyDescent="0.2">
      <c r="B216" s="8"/>
      <c r="C216" s="64"/>
      <c r="D216" s="85"/>
      <c r="E216" s="76"/>
      <c r="F216" s="76"/>
      <c r="G216" s="76"/>
      <c r="H216" s="76"/>
      <c r="I216" s="76"/>
      <c r="J216" s="76"/>
      <c r="K216" s="76"/>
      <c r="L216" s="76"/>
      <c r="M216" s="76"/>
      <c r="N216" s="76"/>
      <c r="O216" s="76"/>
      <c r="P216" s="85"/>
      <c r="Q216" s="85"/>
      <c r="R216" s="85"/>
      <c r="S216" s="85"/>
      <c r="T216" s="84"/>
      <c r="U216" s="84"/>
      <c r="V216" s="84"/>
      <c r="W216" s="84"/>
      <c r="X216" s="85"/>
      <c r="Y216" s="85"/>
    </row>
    <row r="217" spans="2:25" s="17" customFormat="1" ht="12.75" x14ac:dyDescent="0.2">
      <c r="B217" s="8"/>
      <c r="C217" s="64"/>
      <c r="D217" s="85"/>
      <c r="E217" s="76"/>
      <c r="F217" s="76"/>
      <c r="G217" s="76"/>
      <c r="H217" s="76"/>
      <c r="I217" s="76"/>
      <c r="J217" s="76"/>
      <c r="K217" s="76"/>
      <c r="L217" s="76"/>
      <c r="M217" s="76"/>
      <c r="N217" s="76"/>
      <c r="O217" s="76"/>
      <c r="P217" s="85"/>
      <c r="Q217" s="85"/>
      <c r="R217" s="85"/>
      <c r="S217" s="85"/>
      <c r="T217" s="84"/>
      <c r="U217" s="84"/>
      <c r="V217" s="84"/>
      <c r="W217" s="84"/>
      <c r="X217" s="85"/>
      <c r="Y217" s="85"/>
    </row>
    <row r="218" spans="2:25" s="17" customFormat="1" ht="12.75" x14ac:dyDescent="0.2">
      <c r="B218" s="8"/>
      <c r="C218" s="64"/>
      <c r="D218" s="85"/>
      <c r="E218" s="76"/>
      <c r="F218" s="76"/>
      <c r="G218" s="76"/>
      <c r="H218" s="76"/>
      <c r="I218" s="76"/>
      <c r="J218" s="76"/>
      <c r="K218" s="76"/>
      <c r="L218" s="76"/>
      <c r="M218" s="76"/>
      <c r="N218" s="76"/>
      <c r="O218" s="76"/>
      <c r="P218" s="85"/>
      <c r="Q218" s="85"/>
      <c r="R218" s="85"/>
      <c r="S218" s="85"/>
      <c r="T218" s="84"/>
      <c r="U218" s="84"/>
      <c r="V218" s="84"/>
      <c r="W218" s="84"/>
      <c r="X218" s="85"/>
      <c r="Y218" s="85"/>
    </row>
    <row r="219" spans="2:25" s="17" customFormat="1" ht="12.75" x14ac:dyDescent="0.2">
      <c r="B219" s="8"/>
      <c r="C219" s="64"/>
      <c r="D219" s="85"/>
      <c r="E219" s="76"/>
      <c r="F219" s="76"/>
      <c r="G219" s="76"/>
      <c r="H219" s="76"/>
      <c r="I219" s="76"/>
      <c r="J219" s="76"/>
      <c r="K219" s="76"/>
      <c r="L219" s="76"/>
      <c r="M219" s="76"/>
      <c r="N219" s="76"/>
      <c r="O219" s="76"/>
      <c r="P219" s="85"/>
      <c r="Q219" s="85"/>
      <c r="R219" s="85"/>
      <c r="S219" s="85"/>
      <c r="T219" s="84"/>
      <c r="U219" s="84"/>
      <c r="V219" s="84"/>
      <c r="W219" s="84"/>
      <c r="X219" s="85"/>
      <c r="Y219" s="85"/>
    </row>
    <row r="220" spans="2:25" s="17" customFormat="1" ht="12.75" x14ac:dyDescent="0.2">
      <c r="B220" s="8"/>
      <c r="C220" s="64"/>
      <c r="D220" s="85"/>
      <c r="E220" s="76"/>
      <c r="F220" s="76"/>
      <c r="G220" s="76"/>
      <c r="H220" s="76"/>
      <c r="I220" s="76"/>
      <c r="J220" s="76"/>
      <c r="K220" s="76"/>
      <c r="L220" s="76"/>
      <c r="M220" s="76"/>
      <c r="N220" s="76"/>
      <c r="O220" s="76"/>
      <c r="P220" s="85"/>
      <c r="Q220" s="85"/>
      <c r="R220" s="85"/>
      <c r="S220" s="85"/>
      <c r="T220" s="84"/>
      <c r="U220" s="84"/>
      <c r="V220" s="84"/>
      <c r="W220" s="84"/>
      <c r="X220" s="85"/>
      <c r="Y220" s="85"/>
    </row>
    <row r="221" spans="2:25" s="17" customFormat="1" ht="12.75" x14ac:dyDescent="0.2">
      <c r="B221" s="8"/>
      <c r="C221" s="64"/>
      <c r="D221" s="85"/>
      <c r="E221" s="76"/>
      <c r="F221" s="76"/>
      <c r="G221" s="76"/>
      <c r="H221" s="76"/>
      <c r="I221" s="76"/>
      <c r="J221" s="76"/>
      <c r="K221" s="76"/>
      <c r="L221" s="76"/>
      <c r="M221" s="76"/>
      <c r="N221" s="76"/>
      <c r="O221" s="76"/>
      <c r="P221" s="85"/>
      <c r="Q221" s="85"/>
      <c r="R221" s="85"/>
      <c r="S221" s="85"/>
      <c r="T221" s="84"/>
      <c r="U221" s="84"/>
      <c r="V221" s="84"/>
      <c r="W221" s="84"/>
      <c r="X221" s="85"/>
      <c r="Y221" s="85"/>
    </row>
    <row r="222" spans="2:25" s="17" customFormat="1" ht="12.75" x14ac:dyDescent="0.2">
      <c r="B222" s="8"/>
      <c r="C222" s="64"/>
      <c r="D222" s="85"/>
      <c r="E222" s="76"/>
      <c r="F222" s="76"/>
      <c r="G222" s="76"/>
      <c r="H222" s="76"/>
      <c r="I222" s="76"/>
      <c r="J222" s="76"/>
      <c r="K222" s="76"/>
      <c r="L222" s="76"/>
      <c r="M222" s="76"/>
      <c r="N222" s="76"/>
      <c r="O222" s="76"/>
      <c r="P222" s="85"/>
      <c r="Q222" s="85"/>
      <c r="R222" s="85"/>
      <c r="S222" s="85"/>
      <c r="T222" s="84"/>
      <c r="U222" s="84"/>
      <c r="V222" s="84"/>
      <c r="W222" s="84"/>
      <c r="X222" s="85"/>
      <c r="Y222" s="85"/>
    </row>
    <row r="223" spans="2:25" s="17" customFormat="1" ht="12.75" x14ac:dyDescent="0.2">
      <c r="B223" s="8"/>
      <c r="C223" s="64"/>
      <c r="D223" s="85"/>
      <c r="E223" s="76"/>
      <c r="F223" s="76"/>
      <c r="G223" s="76"/>
      <c r="H223" s="76"/>
      <c r="I223" s="76"/>
      <c r="J223" s="76"/>
      <c r="K223" s="76"/>
      <c r="L223" s="76"/>
      <c r="M223" s="76"/>
      <c r="N223" s="76"/>
      <c r="O223" s="76"/>
      <c r="P223" s="85"/>
      <c r="Q223" s="85"/>
      <c r="R223" s="85"/>
      <c r="S223" s="85"/>
      <c r="T223" s="84"/>
      <c r="U223" s="84"/>
      <c r="V223" s="84"/>
      <c r="W223" s="84"/>
      <c r="X223" s="85"/>
      <c r="Y223" s="85"/>
    </row>
    <row r="224" spans="2:25" s="17" customFormat="1" ht="12.75" x14ac:dyDescent="0.2">
      <c r="B224" s="8"/>
      <c r="C224" s="64"/>
      <c r="D224" s="85"/>
      <c r="E224" s="76"/>
      <c r="F224" s="76"/>
      <c r="G224" s="76"/>
      <c r="H224" s="76"/>
      <c r="I224" s="76"/>
      <c r="J224" s="76"/>
      <c r="K224" s="76"/>
      <c r="L224" s="76"/>
      <c r="M224" s="76"/>
      <c r="N224" s="76"/>
      <c r="O224" s="76"/>
      <c r="P224" s="85"/>
      <c r="Q224" s="85"/>
      <c r="R224" s="85"/>
      <c r="S224" s="85"/>
      <c r="T224" s="84"/>
      <c r="U224" s="84"/>
      <c r="V224" s="84"/>
      <c r="W224" s="84"/>
      <c r="X224" s="85"/>
      <c r="Y224" s="85"/>
    </row>
    <row r="225" spans="2:25" s="17" customFormat="1" ht="12.75" x14ac:dyDescent="0.2">
      <c r="B225" s="8"/>
      <c r="C225" s="64"/>
      <c r="D225" s="85"/>
      <c r="E225" s="76"/>
      <c r="F225" s="76"/>
      <c r="G225" s="76"/>
      <c r="H225" s="76"/>
      <c r="I225" s="76"/>
      <c r="J225" s="76"/>
      <c r="K225" s="76"/>
      <c r="L225" s="76"/>
      <c r="M225" s="76"/>
      <c r="N225" s="76"/>
      <c r="O225" s="76"/>
      <c r="P225" s="85"/>
      <c r="Q225" s="85"/>
      <c r="R225" s="85"/>
      <c r="S225" s="85"/>
      <c r="T225" s="84"/>
      <c r="U225" s="84"/>
      <c r="V225" s="84"/>
      <c r="W225" s="84"/>
      <c r="X225" s="85"/>
      <c r="Y225" s="85"/>
    </row>
    <row r="226" spans="2:25" s="17" customFormat="1" ht="12.75" x14ac:dyDescent="0.2">
      <c r="B226" s="8"/>
      <c r="C226" s="64"/>
      <c r="D226" s="85"/>
      <c r="E226" s="76"/>
      <c r="F226" s="76"/>
      <c r="G226" s="76"/>
      <c r="H226" s="76"/>
      <c r="I226" s="76"/>
      <c r="J226" s="76"/>
      <c r="K226" s="76"/>
      <c r="L226" s="76"/>
      <c r="M226" s="76"/>
      <c r="N226" s="76"/>
      <c r="O226" s="76"/>
      <c r="P226" s="85"/>
      <c r="Q226" s="85"/>
      <c r="R226" s="85"/>
      <c r="S226" s="85"/>
      <c r="T226" s="84"/>
      <c r="U226" s="84"/>
      <c r="V226" s="84"/>
      <c r="W226" s="84"/>
      <c r="X226" s="85"/>
      <c r="Y226" s="85"/>
    </row>
    <row r="227" spans="2:25" s="17" customFormat="1" ht="12.75" x14ac:dyDescent="0.2">
      <c r="B227" s="8"/>
      <c r="C227" s="64"/>
      <c r="D227" s="85"/>
      <c r="E227" s="76"/>
      <c r="F227" s="76"/>
      <c r="G227" s="76"/>
      <c r="H227" s="76"/>
      <c r="I227" s="76"/>
      <c r="J227" s="76"/>
      <c r="K227" s="76"/>
      <c r="L227" s="76"/>
      <c r="M227" s="76"/>
      <c r="N227" s="76"/>
      <c r="O227" s="76"/>
      <c r="P227" s="85"/>
      <c r="Q227" s="85"/>
      <c r="R227" s="85"/>
      <c r="S227" s="85"/>
      <c r="T227" s="84"/>
      <c r="U227" s="84"/>
      <c r="V227" s="84"/>
      <c r="W227" s="84"/>
      <c r="X227" s="85"/>
      <c r="Y227" s="85"/>
    </row>
    <row r="228" spans="2:25" s="17" customFormat="1" ht="12.75" x14ac:dyDescent="0.2">
      <c r="B228" s="8"/>
      <c r="C228" s="64"/>
      <c r="D228" s="85"/>
      <c r="E228" s="76"/>
      <c r="F228" s="76"/>
      <c r="G228" s="76"/>
      <c r="H228" s="76"/>
      <c r="I228" s="76"/>
      <c r="J228" s="76"/>
      <c r="K228" s="76"/>
      <c r="L228" s="76"/>
      <c r="M228" s="76"/>
      <c r="N228" s="76"/>
      <c r="O228" s="76"/>
      <c r="P228" s="85"/>
      <c r="Q228" s="85"/>
      <c r="R228" s="85"/>
      <c r="S228" s="85"/>
      <c r="T228" s="84"/>
      <c r="U228" s="84"/>
      <c r="V228" s="84"/>
      <c r="W228" s="84"/>
      <c r="X228" s="85"/>
      <c r="Y228" s="85"/>
    </row>
    <row r="229" spans="2:25" s="17" customFormat="1" ht="12.75" x14ac:dyDescent="0.2">
      <c r="B229" s="8"/>
      <c r="C229" s="64"/>
      <c r="D229" s="85"/>
      <c r="E229" s="76"/>
      <c r="F229" s="76"/>
      <c r="G229" s="76"/>
      <c r="H229" s="76"/>
      <c r="I229" s="76"/>
      <c r="J229" s="76"/>
      <c r="K229" s="76"/>
      <c r="L229" s="76"/>
      <c r="M229" s="76"/>
      <c r="N229" s="76"/>
      <c r="O229" s="76"/>
      <c r="P229" s="85"/>
      <c r="Q229" s="85"/>
      <c r="R229" s="85"/>
      <c r="S229" s="85"/>
      <c r="T229" s="84"/>
      <c r="U229" s="84"/>
      <c r="V229" s="84"/>
      <c r="W229" s="84"/>
      <c r="X229" s="85"/>
      <c r="Y229" s="85"/>
    </row>
    <row r="230" spans="2:25" s="17" customFormat="1" ht="12.75" x14ac:dyDescent="0.2">
      <c r="B230" s="8"/>
      <c r="C230" s="64"/>
      <c r="D230" s="85"/>
      <c r="E230" s="76"/>
      <c r="F230" s="76"/>
      <c r="G230" s="76"/>
      <c r="H230" s="76"/>
      <c r="I230" s="76"/>
      <c r="J230" s="76"/>
      <c r="K230" s="76"/>
      <c r="L230" s="76"/>
      <c r="M230" s="76"/>
      <c r="N230" s="76"/>
      <c r="O230" s="76"/>
      <c r="P230" s="85"/>
      <c r="Q230" s="85"/>
      <c r="R230" s="85"/>
      <c r="S230" s="85"/>
      <c r="T230" s="84"/>
      <c r="U230" s="84"/>
      <c r="V230" s="84"/>
      <c r="W230" s="84"/>
      <c r="X230" s="85"/>
      <c r="Y230" s="85"/>
    </row>
    <row r="231" spans="2:25" s="17" customFormat="1" ht="12.75" x14ac:dyDescent="0.2">
      <c r="B231" s="8"/>
      <c r="C231" s="64"/>
      <c r="D231" s="85"/>
      <c r="E231" s="76"/>
      <c r="F231" s="76"/>
      <c r="G231" s="76"/>
      <c r="H231" s="76"/>
      <c r="I231" s="76"/>
      <c r="J231" s="76"/>
      <c r="K231" s="76"/>
      <c r="L231" s="76"/>
      <c r="M231" s="76"/>
      <c r="N231" s="76"/>
      <c r="O231" s="76"/>
      <c r="P231" s="85"/>
      <c r="Q231" s="85"/>
      <c r="R231" s="85"/>
      <c r="S231" s="85"/>
      <c r="T231" s="84"/>
      <c r="U231" s="84"/>
      <c r="V231" s="84"/>
      <c r="W231" s="84"/>
      <c r="X231" s="85"/>
      <c r="Y231" s="85"/>
    </row>
    <row r="232" spans="2:25" s="17" customFormat="1" ht="12.75" x14ac:dyDescent="0.2">
      <c r="B232" s="8"/>
      <c r="C232" s="64"/>
      <c r="D232" s="85"/>
      <c r="E232" s="76"/>
      <c r="F232" s="76"/>
      <c r="G232" s="76"/>
      <c r="H232" s="76"/>
      <c r="I232" s="76"/>
      <c r="J232" s="76"/>
      <c r="K232" s="76"/>
      <c r="L232" s="76"/>
      <c r="M232" s="76"/>
      <c r="N232" s="76"/>
      <c r="O232" s="76"/>
      <c r="P232" s="85"/>
      <c r="Q232" s="85"/>
      <c r="R232" s="85"/>
      <c r="S232" s="85"/>
      <c r="T232" s="84"/>
      <c r="U232" s="84"/>
      <c r="V232" s="84"/>
      <c r="W232" s="84"/>
      <c r="X232" s="85"/>
      <c r="Y232" s="85"/>
    </row>
    <row r="233" spans="2:25" s="17" customFormat="1" ht="12.75" x14ac:dyDescent="0.2">
      <c r="B233" s="8"/>
      <c r="C233" s="64"/>
      <c r="D233" s="85"/>
      <c r="E233" s="76"/>
      <c r="F233" s="76"/>
      <c r="G233" s="76"/>
      <c r="H233" s="76"/>
      <c r="I233" s="76"/>
      <c r="J233" s="76"/>
      <c r="K233" s="76"/>
      <c r="L233" s="76"/>
      <c r="M233" s="76"/>
      <c r="N233" s="76"/>
      <c r="O233" s="76"/>
      <c r="P233" s="85"/>
      <c r="Q233" s="85"/>
      <c r="R233" s="85"/>
      <c r="S233" s="85"/>
      <c r="T233" s="84"/>
      <c r="U233" s="84"/>
      <c r="V233" s="84"/>
      <c r="W233" s="84"/>
      <c r="X233" s="85"/>
      <c r="Y233" s="85"/>
    </row>
    <row r="234" spans="2:25" s="17" customFormat="1" ht="12.75" x14ac:dyDescent="0.2">
      <c r="B234" s="8"/>
      <c r="C234" s="64"/>
      <c r="D234" s="85"/>
      <c r="E234" s="76"/>
      <c r="F234" s="76"/>
      <c r="G234" s="76"/>
      <c r="H234" s="76"/>
      <c r="I234" s="76"/>
      <c r="J234" s="76"/>
      <c r="K234" s="76"/>
      <c r="L234" s="76"/>
      <c r="M234" s="76"/>
      <c r="N234" s="76"/>
      <c r="O234" s="76"/>
      <c r="P234" s="85"/>
      <c r="Q234" s="85"/>
      <c r="R234" s="85"/>
      <c r="S234" s="85"/>
      <c r="T234" s="84"/>
      <c r="U234" s="84"/>
      <c r="V234" s="84"/>
      <c r="W234" s="84"/>
      <c r="X234" s="85"/>
      <c r="Y234" s="85"/>
    </row>
    <row r="235" spans="2:25" s="17" customFormat="1" ht="12.75" x14ac:dyDescent="0.2">
      <c r="B235" s="8"/>
      <c r="C235" s="64"/>
      <c r="D235" s="85"/>
      <c r="E235" s="76"/>
      <c r="F235" s="76"/>
      <c r="G235" s="76"/>
      <c r="H235" s="76"/>
      <c r="I235" s="76"/>
      <c r="J235" s="76"/>
      <c r="K235" s="76"/>
      <c r="L235" s="76"/>
      <c r="M235" s="76"/>
      <c r="N235" s="76"/>
      <c r="O235" s="76"/>
      <c r="P235" s="85"/>
      <c r="Q235" s="85"/>
      <c r="R235" s="85"/>
      <c r="S235" s="85"/>
      <c r="T235" s="84"/>
      <c r="U235" s="84"/>
      <c r="V235" s="84"/>
      <c r="W235" s="84"/>
      <c r="X235" s="85"/>
      <c r="Y235" s="85"/>
    </row>
    <row r="236" spans="2:25" s="17" customFormat="1" ht="12.75" x14ac:dyDescent="0.2">
      <c r="B236" s="8"/>
      <c r="C236" s="64"/>
      <c r="D236" s="85"/>
      <c r="E236" s="76"/>
      <c r="F236" s="76"/>
      <c r="G236" s="76"/>
      <c r="H236" s="76"/>
      <c r="I236" s="76"/>
      <c r="J236" s="76"/>
      <c r="K236" s="76"/>
      <c r="L236" s="76"/>
      <c r="M236" s="76"/>
      <c r="N236" s="76"/>
      <c r="O236" s="76"/>
      <c r="P236" s="85"/>
      <c r="Q236" s="85"/>
      <c r="R236" s="85"/>
      <c r="S236" s="85"/>
      <c r="T236" s="84"/>
      <c r="U236" s="84"/>
      <c r="V236" s="84"/>
      <c r="W236" s="84"/>
      <c r="X236" s="85"/>
      <c r="Y236" s="85"/>
    </row>
    <row r="237" spans="2:25" s="17" customFormat="1" ht="12.75" x14ac:dyDescent="0.2">
      <c r="B237" s="8"/>
      <c r="C237" s="64"/>
      <c r="D237" s="85"/>
      <c r="E237" s="76"/>
      <c r="F237" s="76"/>
      <c r="G237" s="76"/>
      <c r="H237" s="76"/>
      <c r="I237" s="76"/>
      <c r="J237" s="76"/>
      <c r="K237" s="76"/>
      <c r="L237" s="76"/>
      <c r="M237" s="76"/>
      <c r="N237" s="76"/>
      <c r="O237" s="76"/>
      <c r="P237" s="85"/>
      <c r="Q237" s="85"/>
      <c r="R237" s="85"/>
      <c r="S237" s="85"/>
      <c r="T237" s="84"/>
      <c r="U237" s="84"/>
      <c r="V237" s="84"/>
      <c r="W237" s="84"/>
      <c r="X237" s="85"/>
      <c r="Y237" s="85"/>
    </row>
    <row r="238" spans="2:25" s="17" customFormat="1" ht="12.75" x14ac:dyDescent="0.2">
      <c r="B238" s="8"/>
      <c r="C238" s="64"/>
      <c r="D238" s="85"/>
      <c r="E238" s="76"/>
      <c r="F238" s="76"/>
      <c r="G238" s="76"/>
      <c r="H238" s="76"/>
      <c r="I238" s="76"/>
      <c r="J238" s="76"/>
      <c r="K238" s="76"/>
      <c r="L238" s="76"/>
      <c r="M238" s="76"/>
      <c r="N238" s="76"/>
      <c r="O238" s="76"/>
      <c r="P238" s="85"/>
      <c r="Q238" s="85"/>
      <c r="R238" s="85"/>
      <c r="S238" s="85"/>
      <c r="T238" s="84"/>
      <c r="U238" s="84"/>
      <c r="V238" s="84"/>
      <c r="W238" s="84"/>
      <c r="X238" s="85"/>
      <c r="Y238" s="85"/>
    </row>
    <row r="239" spans="2:25" s="17" customFormat="1" ht="12.75" x14ac:dyDescent="0.2">
      <c r="B239" s="8"/>
      <c r="C239" s="64"/>
      <c r="D239" s="85"/>
      <c r="E239" s="76"/>
      <c r="F239" s="76"/>
      <c r="G239" s="76"/>
      <c r="H239" s="76"/>
      <c r="I239" s="76"/>
      <c r="J239" s="76"/>
      <c r="K239" s="76"/>
      <c r="L239" s="76"/>
      <c r="M239" s="76"/>
      <c r="N239" s="76"/>
      <c r="O239" s="76"/>
      <c r="P239" s="85"/>
      <c r="Q239" s="85"/>
      <c r="R239" s="85"/>
      <c r="S239" s="85"/>
      <c r="T239" s="84"/>
      <c r="U239" s="84"/>
      <c r="V239" s="84"/>
      <c r="W239" s="84"/>
      <c r="X239" s="85"/>
      <c r="Y239" s="85"/>
    </row>
    <row r="240" spans="2:25" s="17" customFormat="1" ht="12.75" x14ac:dyDescent="0.2">
      <c r="B240" s="8"/>
      <c r="C240" s="64"/>
      <c r="D240" s="85"/>
      <c r="E240" s="76"/>
      <c r="F240" s="76"/>
      <c r="G240" s="76"/>
      <c r="H240" s="76"/>
      <c r="I240" s="76"/>
      <c r="J240" s="76"/>
      <c r="K240" s="76"/>
      <c r="L240" s="76"/>
      <c r="M240" s="76"/>
      <c r="N240" s="76"/>
      <c r="O240" s="76"/>
      <c r="P240" s="85"/>
      <c r="Q240" s="85"/>
      <c r="R240" s="85"/>
      <c r="S240" s="85"/>
      <c r="T240" s="84"/>
      <c r="U240" s="84"/>
      <c r="V240" s="84"/>
      <c r="W240" s="84"/>
      <c r="X240" s="85"/>
      <c r="Y240" s="85"/>
    </row>
    <row r="241" spans="2:25" s="17" customFormat="1" ht="12.75" x14ac:dyDescent="0.2">
      <c r="B241" s="8"/>
      <c r="C241" s="64"/>
      <c r="D241" s="85"/>
      <c r="E241" s="76"/>
      <c r="F241" s="76"/>
      <c r="G241" s="76"/>
      <c r="H241" s="76"/>
      <c r="I241" s="76"/>
      <c r="J241" s="76"/>
      <c r="K241" s="76"/>
      <c r="L241" s="76"/>
      <c r="M241" s="76"/>
      <c r="N241" s="76"/>
      <c r="O241" s="76"/>
      <c r="P241" s="85"/>
      <c r="Q241" s="85"/>
      <c r="R241" s="85"/>
      <c r="S241" s="85"/>
      <c r="T241" s="84"/>
      <c r="U241" s="84"/>
      <c r="V241" s="84"/>
      <c r="W241" s="84"/>
      <c r="X241" s="85"/>
      <c r="Y241" s="85"/>
    </row>
    <row r="242" spans="2:25" s="17" customFormat="1" ht="12.75" x14ac:dyDescent="0.2">
      <c r="B242" s="8"/>
      <c r="C242" s="64"/>
      <c r="D242" s="85"/>
      <c r="E242" s="76"/>
      <c r="F242" s="76"/>
      <c r="G242" s="76"/>
      <c r="H242" s="76"/>
      <c r="I242" s="76"/>
      <c r="J242" s="76"/>
      <c r="K242" s="76"/>
      <c r="L242" s="76"/>
      <c r="M242" s="76"/>
      <c r="N242" s="76"/>
      <c r="O242" s="76"/>
      <c r="P242" s="85"/>
      <c r="Q242" s="85"/>
      <c r="R242" s="85"/>
      <c r="S242" s="85"/>
      <c r="T242" s="84"/>
      <c r="U242" s="84"/>
      <c r="V242" s="84"/>
      <c r="W242" s="84"/>
      <c r="X242" s="85"/>
      <c r="Y242" s="85"/>
    </row>
    <row r="243" spans="2:25" s="17" customFormat="1" ht="12.75" x14ac:dyDescent="0.2">
      <c r="B243" s="8"/>
      <c r="C243" s="64"/>
      <c r="D243" s="85"/>
      <c r="E243" s="76"/>
      <c r="F243" s="76"/>
      <c r="G243" s="76"/>
      <c r="H243" s="76"/>
      <c r="I243" s="76"/>
      <c r="J243" s="76"/>
      <c r="K243" s="76"/>
      <c r="L243" s="76"/>
      <c r="M243" s="76"/>
      <c r="N243" s="76"/>
      <c r="O243" s="76"/>
      <c r="P243" s="85"/>
      <c r="Q243" s="85"/>
      <c r="R243" s="85"/>
      <c r="S243" s="85"/>
      <c r="T243" s="84"/>
      <c r="U243" s="84"/>
      <c r="V243" s="84"/>
      <c r="W243" s="84"/>
      <c r="X243" s="85"/>
      <c r="Y243" s="85"/>
    </row>
    <row r="244" spans="2:25" s="17" customFormat="1" ht="12.75" x14ac:dyDescent="0.2">
      <c r="B244" s="8"/>
      <c r="C244" s="64"/>
      <c r="D244" s="85"/>
      <c r="E244" s="76"/>
      <c r="F244" s="76"/>
      <c r="G244" s="76"/>
      <c r="H244" s="76"/>
      <c r="I244" s="76"/>
      <c r="J244" s="76"/>
      <c r="K244" s="76"/>
      <c r="L244" s="76"/>
      <c r="M244" s="76"/>
      <c r="N244" s="76"/>
      <c r="O244" s="76"/>
      <c r="P244" s="85"/>
      <c r="Q244" s="85"/>
      <c r="R244" s="85"/>
      <c r="S244" s="85"/>
      <c r="T244" s="84"/>
      <c r="U244" s="84"/>
      <c r="V244" s="84"/>
      <c r="W244" s="84"/>
      <c r="X244" s="85"/>
      <c r="Y244" s="85"/>
    </row>
    <row r="245" spans="2:25" s="17" customFormat="1" ht="12.75" x14ac:dyDescent="0.2">
      <c r="B245" s="8"/>
      <c r="C245" s="64"/>
      <c r="D245" s="85"/>
      <c r="E245" s="76"/>
      <c r="F245" s="76"/>
      <c r="G245" s="76"/>
      <c r="H245" s="76"/>
      <c r="I245" s="76"/>
      <c r="J245" s="76"/>
      <c r="K245" s="76"/>
      <c r="L245" s="76"/>
      <c r="M245" s="76"/>
      <c r="N245" s="76"/>
      <c r="O245" s="76"/>
      <c r="P245" s="85"/>
      <c r="Q245" s="85"/>
      <c r="R245" s="85"/>
      <c r="S245" s="85"/>
      <c r="T245" s="84"/>
      <c r="U245" s="84"/>
      <c r="V245" s="84"/>
      <c r="W245" s="84"/>
      <c r="X245" s="85"/>
      <c r="Y245" s="85"/>
    </row>
    <row r="246" spans="2:25" s="17" customFormat="1" ht="12.75" x14ac:dyDescent="0.2">
      <c r="B246" s="8"/>
      <c r="C246" s="64"/>
      <c r="D246" s="85"/>
      <c r="E246" s="76"/>
      <c r="F246" s="76"/>
      <c r="G246" s="76"/>
      <c r="H246" s="76"/>
      <c r="I246" s="76"/>
      <c r="J246" s="76"/>
      <c r="K246" s="76"/>
      <c r="L246" s="76"/>
      <c r="M246" s="76"/>
      <c r="N246" s="76"/>
      <c r="O246" s="76"/>
      <c r="P246" s="85"/>
      <c r="Q246" s="85"/>
      <c r="R246" s="85"/>
      <c r="S246" s="85"/>
      <c r="T246" s="84"/>
      <c r="U246" s="84"/>
      <c r="V246" s="84"/>
      <c r="W246" s="84"/>
      <c r="X246" s="85"/>
      <c r="Y246" s="85"/>
    </row>
    <row r="247" spans="2:25" s="17" customFormat="1" ht="12.75" x14ac:dyDescent="0.2">
      <c r="B247" s="8"/>
      <c r="C247" s="64"/>
      <c r="D247" s="85"/>
      <c r="E247" s="76"/>
      <c r="F247" s="76"/>
      <c r="G247" s="76"/>
      <c r="H247" s="76"/>
      <c r="I247" s="76"/>
      <c r="J247" s="76"/>
      <c r="K247" s="76"/>
      <c r="L247" s="76"/>
      <c r="M247" s="76"/>
      <c r="N247" s="76"/>
      <c r="O247" s="76"/>
      <c r="P247" s="85"/>
      <c r="Q247" s="85"/>
      <c r="R247" s="85"/>
      <c r="S247" s="85"/>
      <c r="T247" s="84"/>
      <c r="U247" s="84"/>
      <c r="V247" s="84"/>
      <c r="W247" s="84"/>
      <c r="X247" s="85"/>
      <c r="Y247" s="85"/>
    </row>
    <row r="248" spans="2:25" s="17" customFormat="1" ht="12.75" x14ac:dyDescent="0.2">
      <c r="B248" s="8"/>
      <c r="C248" s="64"/>
      <c r="D248" s="85"/>
      <c r="E248" s="76"/>
      <c r="F248" s="76"/>
      <c r="G248" s="76"/>
      <c r="H248" s="76"/>
      <c r="I248" s="76"/>
      <c r="J248" s="76"/>
      <c r="K248" s="76"/>
      <c r="L248" s="76"/>
      <c r="M248" s="76"/>
      <c r="N248" s="76"/>
      <c r="O248" s="76"/>
      <c r="P248" s="85"/>
      <c r="Q248" s="85"/>
      <c r="R248" s="85"/>
      <c r="S248" s="85"/>
      <c r="T248" s="84"/>
      <c r="U248" s="84"/>
      <c r="V248" s="84"/>
      <c r="W248" s="84"/>
      <c r="X248" s="85"/>
      <c r="Y248" s="85"/>
    </row>
    <row r="249" spans="2:25" s="17" customFormat="1" ht="12.75" x14ac:dyDescent="0.2">
      <c r="B249" s="8"/>
      <c r="C249" s="64"/>
      <c r="D249" s="85"/>
      <c r="E249" s="76"/>
      <c r="F249" s="76"/>
      <c r="G249" s="76"/>
      <c r="H249" s="76"/>
      <c r="I249" s="76"/>
      <c r="J249" s="76"/>
      <c r="K249" s="76"/>
      <c r="L249" s="76"/>
      <c r="M249" s="76"/>
      <c r="N249" s="76"/>
      <c r="O249" s="76"/>
      <c r="P249" s="85"/>
      <c r="Q249" s="85"/>
      <c r="R249" s="85"/>
      <c r="S249" s="85"/>
      <c r="T249" s="84"/>
      <c r="U249" s="84"/>
      <c r="V249" s="84"/>
      <c r="W249" s="84"/>
      <c r="X249" s="85"/>
      <c r="Y249" s="85"/>
    </row>
    <row r="250" spans="2:25" s="17" customFormat="1" ht="12.75" x14ac:dyDescent="0.2">
      <c r="B250" s="8"/>
      <c r="C250" s="64"/>
      <c r="D250" s="85"/>
      <c r="E250" s="76"/>
      <c r="F250" s="76"/>
      <c r="G250" s="76"/>
      <c r="H250" s="76"/>
      <c r="I250" s="76"/>
      <c r="J250" s="76"/>
      <c r="K250" s="76"/>
      <c r="L250" s="76"/>
      <c r="M250" s="76"/>
      <c r="N250" s="76"/>
      <c r="O250" s="76"/>
      <c r="P250" s="85"/>
      <c r="Q250" s="85"/>
      <c r="R250" s="85"/>
      <c r="S250" s="85"/>
      <c r="T250" s="84"/>
      <c r="U250" s="84"/>
      <c r="V250" s="84"/>
      <c r="W250" s="84"/>
      <c r="X250" s="85"/>
      <c r="Y250" s="85"/>
    </row>
    <row r="251" spans="2:25" s="17" customFormat="1" ht="12.75" x14ac:dyDescent="0.2">
      <c r="B251" s="8"/>
      <c r="C251" s="64"/>
      <c r="D251" s="85"/>
      <c r="E251" s="85"/>
      <c r="F251" s="85"/>
      <c r="G251" s="85"/>
      <c r="H251" s="85"/>
      <c r="I251" s="85"/>
      <c r="J251" s="85"/>
      <c r="K251" s="85"/>
      <c r="L251" s="85"/>
      <c r="M251" s="85"/>
      <c r="N251" s="85"/>
      <c r="O251" s="85"/>
      <c r="P251" s="85"/>
      <c r="Q251" s="85"/>
      <c r="R251" s="85"/>
      <c r="S251" s="85"/>
      <c r="T251" s="84"/>
      <c r="U251" s="84"/>
      <c r="V251" s="84"/>
      <c r="W251" s="84"/>
      <c r="X251" s="85"/>
      <c r="Y251" s="85"/>
    </row>
    <row r="252" spans="2:25" s="17" customFormat="1" ht="12.75" x14ac:dyDescent="0.2">
      <c r="B252" s="8"/>
      <c r="C252" s="64"/>
      <c r="D252" s="85"/>
      <c r="E252" s="85"/>
      <c r="F252" s="85"/>
      <c r="G252" s="85"/>
      <c r="H252" s="85"/>
      <c r="I252" s="85"/>
      <c r="J252" s="85"/>
      <c r="K252" s="85"/>
      <c r="L252" s="85"/>
      <c r="M252" s="85"/>
      <c r="N252" s="85"/>
      <c r="O252" s="85"/>
      <c r="P252" s="85"/>
      <c r="Q252" s="85"/>
      <c r="R252" s="85"/>
      <c r="S252" s="85"/>
      <c r="T252" s="84"/>
      <c r="U252" s="84"/>
      <c r="V252" s="84"/>
      <c r="W252" s="84"/>
      <c r="X252" s="85"/>
      <c r="Y252" s="85"/>
    </row>
    <row r="253" spans="2:25" s="17" customFormat="1" ht="12.75" x14ac:dyDescent="0.2">
      <c r="B253" s="8"/>
      <c r="C253" s="64"/>
      <c r="D253" s="85"/>
      <c r="E253" s="85"/>
      <c r="F253" s="85"/>
      <c r="G253" s="85"/>
      <c r="H253" s="85"/>
      <c r="I253" s="85"/>
      <c r="J253" s="85"/>
      <c r="K253" s="85"/>
      <c r="L253" s="85"/>
      <c r="M253" s="85"/>
      <c r="N253" s="85"/>
      <c r="O253" s="85"/>
      <c r="P253" s="85"/>
      <c r="Q253" s="85"/>
      <c r="R253" s="85"/>
      <c r="S253" s="85"/>
      <c r="T253" s="84"/>
      <c r="U253" s="84"/>
      <c r="V253" s="84"/>
      <c r="W253" s="84"/>
      <c r="X253" s="85"/>
      <c r="Y253" s="85"/>
    </row>
    <row r="254" spans="2:25" s="17" customFormat="1" ht="12.75" x14ac:dyDescent="0.2">
      <c r="B254" s="8"/>
      <c r="C254" s="64"/>
      <c r="D254" s="85"/>
      <c r="E254" s="85"/>
      <c r="F254" s="85"/>
      <c r="G254" s="85"/>
      <c r="H254" s="85"/>
      <c r="I254" s="85"/>
      <c r="J254" s="85"/>
      <c r="K254" s="85"/>
      <c r="L254" s="85"/>
      <c r="M254" s="85"/>
      <c r="N254" s="85"/>
      <c r="O254" s="85"/>
      <c r="P254" s="85"/>
      <c r="Q254" s="85"/>
      <c r="R254" s="85"/>
      <c r="S254" s="85"/>
      <c r="T254" s="84"/>
      <c r="U254" s="84"/>
      <c r="V254" s="84"/>
      <c r="W254" s="84"/>
      <c r="X254" s="85"/>
      <c r="Y254" s="85"/>
    </row>
    <row r="255" spans="2:25" s="17" customFormat="1" ht="12.75" x14ac:dyDescent="0.2">
      <c r="B255" s="8"/>
      <c r="C255" s="64"/>
      <c r="D255" s="85"/>
      <c r="E255" s="85"/>
      <c r="F255" s="85"/>
      <c r="G255" s="85"/>
      <c r="H255" s="85"/>
      <c r="I255" s="85"/>
      <c r="J255" s="85"/>
      <c r="K255" s="85"/>
      <c r="L255" s="85"/>
      <c r="M255" s="85"/>
      <c r="N255" s="85"/>
      <c r="O255" s="85"/>
      <c r="P255" s="85"/>
      <c r="Q255" s="85"/>
      <c r="R255" s="85"/>
      <c r="S255" s="85"/>
      <c r="T255" s="84"/>
      <c r="U255" s="84"/>
      <c r="V255" s="84"/>
      <c r="W255" s="84"/>
      <c r="X255" s="85"/>
      <c r="Y255" s="85"/>
    </row>
    <row r="256" spans="2:25" s="17" customFormat="1" ht="12.75" x14ac:dyDescent="0.2">
      <c r="B256" s="8"/>
      <c r="C256" s="64"/>
      <c r="D256" s="85"/>
      <c r="E256" s="85"/>
      <c r="F256" s="85"/>
      <c r="G256" s="85"/>
      <c r="H256" s="85"/>
      <c r="I256" s="85"/>
      <c r="J256" s="85"/>
      <c r="K256" s="85"/>
      <c r="L256" s="85"/>
      <c r="M256" s="85"/>
      <c r="N256" s="85"/>
      <c r="O256" s="85"/>
      <c r="P256" s="85"/>
      <c r="Q256" s="85"/>
      <c r="R256" s="85"/>
      <c r="S256" s="85"/>
      <c r="T256" s="84"/>
      <c r="U256" s="84"/>
      <c r="V256" s="84"/>
      <c r="W256" s="84"/>
      <c r="X256" s="85"/>
      <c r="Y256" s="85"/>
    </row>
    <row r="257" spans="2:25" s="17" customFormat="1" ht="12.75" x14ac:dyDescent="0.2">
      <c r="B257" s="8"/>
      <c r="C257" s="64"/>
      <c r="D257" s="85"/>
      <c r="E257" s="85"/>
      <c r="F257" s="85"/>
      <c r="G257" s="85"/>
      <c r="H257" s="85"/>
      <c r="I257" s="85"/>
      <c r="J257" s="85"/>
      <c r="K257" s="85"/>
      <c r="L257" s="85"/>
      <c r="M257" s="85"/>
      <c r="N257" s="85"/>
      <c r="O257" s="85"/>
      <c r="P257" s="85"/>
      <c r="Q257" s="85"/>
      <c r="R257" s="85"/>
      <c r="S257" s="85"/>
      <c r="T257" s="84"/>
      <c r="U257" s="84"/>
      <c r="V257" s="84"/>
      <c r="W257" s="84"/>
      <c r="X257" s="85"/>
      <c r="Y257" s="85"/>
    </row>
    <row r="258" spans="2:25" s="17" customFormat="1" ht="12.75" x14ac:dyDescent="0.2">
      <c r="B258" s="8"/>
      <c r="C258" s="64"/>
      <c r="D258" s="85"/>
      <c r="E258" s="85"/>
      <c r="F258" s="85"/>
      <c r="G258" s="85"/>
      <c r="H258" s="85"/>
      <c r="I258" s="85"/>
      <c r="J258" s="85"/>
      <c r="K258" s="85"/>
      <c r="L258" s="85"/>
      <c r="M258" s="85"/>
      <c r="N258" s="85"/>
      <c r="O258" s="85"/>
      <c r="P258" s="85"/>
      <c r="Q258" s="85"/>
      <c r="R258" s="85"/>
      <c r="S258" s="85"/>
      <c r="T258" s="84"/>
      <c r="U258" s="84"/>
      <c r="V258" s="84"/>
      <c r="W258" s="84"/>
      <c r="X258" s="85"/>
      <c r="Y258" s="85"/>
    </row>
    <row r="259" spans="2:25" ht="15" x14ac:dyDescent="0.25">
      <c r="B259" s="8"/>
      <c r="C259" s="64"/>
      <c r="D259" s="86"/>
      <c r="E259" s="86"/>
      <c r="F259" s="86"/>
      <c r="G259" s="86"/>
      <c r="H259" s="86"/>
      <c r="I259" s="86"/>
      <c r="J259" s="86"/>
      <c r="K259" s="86"/>
      <c r="L259" s="86"/>
      <c r="M259" s="86"/>
      <c r="N259" s="86"/>
      <c r="O259" s="86"/>
      <c r="P259" s="86"/>
      <c r="Q259" s="86"/>
      <c r="R259" s="86"/>
      <c r="S259" s="86"/>
      <c r="T259" s="87"/>
      <c r="U259" s="86"/>
      <c r="V259" s="86"/>
      <c r="W259" s="86"/>
      <c r="X259" s="86"/>
      <c r="Y259" s="86"/>
    </row>
    <row r="260" spans="2:25" ht="15" x14ac:dyDescent="0.25">
      <c r="B260" s="8"/>
      <c r="C260" s="64"/>
      <c r="D260" s="86"/>
      <c r="E260" s="86"/>
      <c r="F260" s="86"/>
      <c r="G260" s="86"/>
      <c r="H260" s="86"/>
      <c r="I260" s="86"/>
      <c r="J260" s="86"/>
      <c r="K260" s="86"/>
      <c r="L260" s="86"/>
      <c r="M260" s="86"/>
      <c r="N260" s="86"/>
      <c r="O260" s="86"/>
      <c r="P260" s="86"/>
      <c r="Q260" s="86"/>
      <c r="R260" s="86"/>
      <c r="S260" s="86"/>
      <c r="T260" s="87"/>
      <c r="U260" s="86"/>
      <c r="V260" s="86"/>
      <c r="W260" s="86"/>
      <c r="X260" s="86"/>
      <c r="Y260" s="86"/>
    </row>
    <row r="261" spans="2:25" ht="15" x14ac:dyDescent="0.25">
      <c r="B261" s="8"/>
      <c r="C261" s="64"/>
      <c r="D261" s="86"/>
      <c r="E261" s="86"/>
      <c r="F261" s="86"/>
      <c r="G261" s="86"/>
      <c r="H261" s="86"/>
      <c r="I261" s="86"/>
      <c r="J261" s="86"/>
      <c r="K261" s="86"/>
      <c r="L261" s="86"/>
      <c r="M261" s="86"/>
      <c r="N261" s="86"/>
      <c r="O261" s="86"/>
      <c r="P261" s="86"/>
      <c r="Q261" s="86"/>
      <c r="R261" s="86"/>
      <c r="S261" s="86"/>
      <c r="T261" s="87"/>
      <c r="U261" s="86"/>
      <c r="V261" s="86"/>
      <c r="W261" s="86"/>
      <c r="X261" s="86"/>
      <c r="Y261" s="86"/>
    </row>
    <row r="262" spans="2:25" ht="15" x14ac:dyDescent="0.25">
      <c r="B262" s="8"/>
      <c r="C262" s="64"/>
      <c r="D262" s="86"/>
      <c r="E262" s="86"/>
      <c r="F262" s="86"/>
      <c r="G262" s="86"/>
      <c r="H262" s="86"/>
      <c r="I262" s="86"/>
      <c r="J262" s="86"/>
      <c r="K262" s="86"/>
      <c r="L262" s="86"/>
      <c r="M262" s="86"/>
      <c r="N262" s="86"/>
      <c r="O262" s="86"/>
      <c r="P262" s="86"/>
      <c r="Q262" s="86"/>
      <c r="R262" s="86"/>
      <c r="S262" s="86"/>
      <c r="T262" s="87"/>
      <c r="U262" s="86"/>
      <c r="V262" s="86"/>
      <c r="W262" s="86"/>
      <c r="X262" s="86"/>
      <c r="Y262" s="86"/>
    </row>
    <row r="263" spans="2:25" ht="15" x14ac:dyDescent="0.25">
      <c r="B263" s="8"/>
      <c r="C263" s="64"/>
      <c r="D263" s="86"/>
      <c r="E263" s="86"/>
      <c r="F263" s="86"/>
      <c r="G263" s="86"/>
      <c r="H263" s="86"/>
      <c r="I263" s="86"/>
      <c r="J263" s="86"/>
      <c r="K263" s="86"/>
      <c r="L263" s="86"/>
      <c r="M263" s="86"/>
      <c r="N263" s="86"/>
      <c r="O263" s="86"/>
      <c r="P263" s="86"/>
      <c r="Q263" s="86"/>
      <c r="R263" s="86"/>
      <c r="S263" s="86"/>
      <c r="T263" s="87"/>
      <c r="U263" s="86"/>
      <c r="V263" s="86"/>
      <c r="W263" s="86"/>
      <c r="X263" s="86"/>
      <c r="Y263" s="86"/>
    </row>
    <row r="264" spans="2:25" ht="15" x14ac:dyDescent="0.25">
      <c r="B264" s="8"/>
      <c r="C264" s="64"/>
      <c r="D264" s="86"/>
      <c r="E264" s="86"/>
      <c r="F264" s="86"/>
      <c r="G264" s="86"/>
      <c r="H264" s="86"/>
      <c r="I264" s="86"/>
      <c r="J264" s="86"/>
      <c r="K264" s="86"/>
      <c r="L264" s="86"/>
      <c r="M264" s="86"/>
      <c r="N264" s="86"/>
      <c r="O264" s="86"/>
      <c r="P264" s="86"/>
      <c r="Q264" s="86"/>
      <c r="R264" s="86"/>
      <c r="S264" s="86"/>
      <c r="T264" s="87"/>
      <c r="U264" s="86"/>
      <c r="V264" s="86"/>
      <c r="W264" s="86"/>
      <c r="X264" s="86"/>
      <c r="Y264" s="86"/>
    </row>
    <row r="265" spans="2:25" x14ac:dyDescent="0.3">
      <c r="C265" s="40"/>
      <c r="D265" s="86"/>
      <c r="E265" s="86"/>
      <c r="F265" s="86"/>
      <c r="G265" s="86"/>
      <c r="H265" s="86"/>
      <c r="I265" s="86"/>
      <c r="J265" s="86"/>
      <c r="K265" s="86"/>
      <c r="L265" s="86"/>
      <c r="M265" s="86"/>
      <c r="N265" s="86"/>
      <c r="O265" s="86"/>
      <c r="P265" s="86"/>
      <c r="Q265" s="86"/>
      <c r="R265" s="86"/>
      <c r="S265" s="86"/>
      <c r="T265" s="87"/>
      <c r="U265" s="86"/>
      <c r="V265" s="86"/>
      <c r="W265" s="86"/>
      <c r="X265" s="86"/>
      <c r="Y265" s="86"/>
    </row>
    <row r="266" spans="2:25" x14ac:dyDescent="0.3">
      <c r="C266" s="40"/>
      <c r="Q266" s="86"/>
      <c r="R266" s="86"/>
      <c r="S266" s="86"/>
      <c r="T266" s="87"/>
      <c r="U266" s="86"/>
      <c r="V266" s="86"/>
      <c r="W266" s="86"/>
      <c r="X266" s="86"/>
      <c r="Y266" s="86"/>
    </row>
    <row r="267" spans="2:25" x14ac:dyDescent="0.3">
      <c r="C267" s="40"/>
      <c r="Q267" s="86"/>
      <c r="R267" s="86"/>
      <c r="S267" s="86"/>
      <c r="T267" s="87"/>
      <c r="U267" s="86"/>
      <c r="V267" s="86"/>
      <c r="W267" s="86"/>
      <c r="X267" s="86"/>
      <c r="Y267" s="86"/>
    </row>
    <row r="268" spans="2:25" x14ac:dyDescent="0.3">
      <c r="C268" s="40"/>
      <c r="Q268" s="86"/>
      <c r="R268" s="86"/>
      <c r="S268" s="86"/>
      <c r="T268" s="87"/>
      <c r="U268" s="86"/>
      <c r="V268" s="86"/>
      <c r="W268" s="86"/>
      <c r="X268" s="86"/>
      <c r="Y268" s="86"/>
    </row>
    <row r="269" spans="2:25" x14ac:dyDescent="0.3">
      <c r="C269" s="40"/>
      <c r="Q269" s="86"/>
      <c r="R269" s="86"/>
      <c r="S269" s="86"/>
      <c r="T269" s="86"/>
      <c r="U269" s="86"/>
      <c r="V269" s="86"/>
      <c r="W269" s="86"/>
      <c r="X269" s="86"/>
      <c r="Y269" s="86"/>
    </row>
    <row r="270" spans="2:25" x14ac:dyDescent="0.3">
      <c r="C270" s="40"/>
      <c r="Q270" s="86"/>
      <c r="R270" s="86"/>
      <c r="S270" s="86"/>
      <c r="T270" s="86"/>
      <c r="U270" s="86"/>
      <c r="V270" s="86"/>
      <c r="W270" s="86"/>
      <c r="X270" s="86"/>
      <c r="Y270" s="86"/>
    </row>
    <row r="271" spans="2:25" x14ac:dyDescent="0.3">
      <c r="C271" s="40"/>
      <c r="Q271" s="86"/>
      <c r="R271" s="86"/>
      <c r="S271" s="86"/>
      <c r="T271" s="86"/>
      <c r="U271" s="86"/>
      <c r="V271" s="86"/>
      <c r="W271" s="86"/>
      <c r="X271" s="86"/>
      <c r="Y271" s="86"/>
    </row>
    <row r="272" spans="2:25" x14ac:dyDescent="0.3">
      <c r="C272" s="40"/>
      <c r="Q272" s="86"/>
      <c r="R272" s="86"/>
      <c r="S272" s="86"/>
      <c r="T272" s="86"/>
      <c r="U272" s="86"/>
      <c r="V272" s="86"/>
      <c r="W272" s="86"/>
      <c r="X272" s="86"/>
      <c r="Y272" s="86"/>
    </row>
    <row r="273" spans="3:25" x14ac:dyDescent="0.3">
      <c r="C273" s="40"/>
      <c r="Q273" s="86"/>
      <c r="R273" s="86"/>
      <c r="S273" s="86"/>
      <c r="T273" s="86"/>
      <c r="U273" s="86"/>
      <c r="V273" s="86"/>
      <c r="W273" s="86"/>
      <c r="X273" s="86"/>
      <c r="Y273" s="86"/>
    </row>
    <row r="274" spans="3:25" x14ac:dyDescent="0.3">
      <c r="C274" s="40"/>
      <c r="Q274" s="86"/>
      <c r="R274" s="86"/>
      <c r="S274" s="86"/>
      <c r="T274" s="86"/>
      <c r="U274" s="86"/>
      <c r="V274" s="86"/>
      <c r="W274" s="86"/>
      <c r="X274" s="86"/>
      <c r="Y274" s="86"/>
    </row>
    <row r="275" spans="3:25" x14ac:dyDescent="0.3">
      <c r="C275" s="40"/>
      <c r="Q275" s="86"/>
      <c r="R275" s="86"/>
      <c r="S275" s="86"/>
      <c r="T275" s="86"/>
      <c r="U275" s="86"/>
      <c r="V275" s="86"/>
      <c r="W275" s="86"/>
      <c r="X275" s="86"/>
      <c r="Y275" s="86"/>
    </row>
    <row r="276" spans="3:25" x14ac:dyDescent="0.3">
      <c r="C276" s="40"/>
      <c r="Q276" s="86"/>
      <c r="R276" s="86"/>
      <c r="S276" s="86"/>
      <c r="T276" s="86"/>
      <c r="U276" s="86"/>
      <c r="V276" s="86"/>
      <c r="W276" s="86"/>
      <c r="X276" s="86"/>
      <c r="Y276" s="86"/>
    </row>
    <row r="277" spans="3:25" x14ac:dyDescent="0.3">
      <c r="C277" s="40"/>
      <c r="Q277" s="86"/>
      <c r="R277" s="86"/>
      <c r="S277" s="86"/>
      <c r="T277" s="86"/>
      <c r="U277" s="86"/>
      <c r="V277" s="86"/>
      <c r="W277" s="86"/>
      <c r="X277" s="86"/>
      <c r="Y277" s="86"/>
    </row>
    <row r="278" spans="3:25" x14ac:dyDescent="0.3">
      <c r="C278" s="40"/>
      <c r="Q278" s="86"/>
      <c r="R278" s="86"/>
      <c r="S278" s="86"/>
      <c r="T278" s="86"/>
      <c r="U278" s="86"/>
      <c r="V278" s="86"/>
      <c r="W278" s="86"/>
      <c r="X278" s="86"/>
      <c r="Y278" s="86"/>
    </row>
    <row r="279" spans="3:25" x14ac:dyDescent="0.3">
      <c r="C279" s="40"/>
      <c r="Q279" s="86"/>
      <c r="R279" s="86"/>
      <c r="S279" s="86"/>
      <c r="T279" s="86"/>
      <c r="U279" s="86"/>
      <c r="V279" s="86"/>
      <c r="W279" s="86"/>
      <c r="X279" s="86"/>
      <c r="Y279" s="86"/>
    </row>
    <row r="280" spans="3:25" x14ac:dyDescent="0.3">
      <c r="C280" s="40"/>
      <c r="Q280" s="86"/>
      <c r="R280" s="86"/>
      <c r="S280" s="86"/>
      <c r="T280" s="86"/>
      <c r="U280" s="86"/>
      <c r="V280" s="86"/>
      <c r="W280" s="86"/>
      <c r="X280" s="86"/>
      <c r="Y280" s="86"/>
    </row>
    <row r="281" spans="3:25" x14ac:dyDescent="0.3">
      <c r="C281" s="40"/>
      <c r="Q281" s="86"/>
      <c r="R281" s="86"/>
      <c r="S281" s="86"/>
      <c r="T281" s="86"/>
      <c r="U281" s="86"/>
      <c r="V281" s="86"/>
      <c r="W281" s="86"/>
      <c r="X281" s="86"/>
      <c r="Y281" s="86"/>
    </row>
    <row r="282" spans="3:25" x14ac:dyDescent="0.3">
      <c r="C282" s="40"/>
      <c r="Q282" s="86"/>
      <c r="R282" s="86"/>
      <c r="S282" s="86"/>
      <c r="T282" s="86"/>
      <c r="U282" s="86"/>
      <c r="V282" s="86"/>
      <c r="W282" s="86"/>
      <c r="X282" s="86"/>
      <c r="Y282" s="86"/>
    </row>
    <row r="283" spans="3:25" x14ac:dyDescent="0.3">
      <c r="C283" s="40"/>
      <c r="Q283" s="86"/>
      <c r="R283" s="86"/>
      <c r="S283" s="86"/>
      <c r="T283" s="86"/>
      <c r="U283" s="86"/>
      <c r="V283" s="86"/>
      <c r="W283" s="86"/>
      <c r="X283" s="86"/>
      <c r="Y283" s="86"/>
    </row>
    <row r="284" spans="3:25" x14ac:dyDescent="0.3">
      <c r="C284" s="40"/>
      <c r="Q284" s="86"/>
      <c r="R284" s="86"/>
      <c r="S284" s="86"/>
      <c r="T284" s="86"/>
      <c r="U284" s="86"/>
      <c r="V284" s="86"/>
      <c r="W284" s="86"/>
      <c r="X284" s="86"/>
      <c r="Y284" s="86"/>
    </row>
    <row r="285" spans="3:25" x14ac:dyDescent="0.3">
      <c r="C285" s="40"/>
      <c r="Q285" s="86"/>
      <c r="R285" s="86"/>
      <c r="S285" s="86"/>
      <c r="T285" s="86"/>
      <c r="U285" s="86"/>
      <c r="V285" s="86"/>
      <c r="W285" s="86"/>
      <c r="X285" s="86"/>
      <c r="Y285" s="86"/>
    </row>
    <row r="286" spans="3:25" x14ac:dyDescent="0.3">
      <c r="C286" s="40"/>
      <c r="Q286" s="86"/>
      <c r="R286" s="86"/>
      <c r="S286" s="86"/>
      <c r="T286" s="86"/>
      <c r="U286" s="86"/>
      <c r="V286" s="86"/>
      <c r="W286" s="86"/>
      <c r="X286" s="86"/>
      <c r="Y286" s="86"/>
    </row>
    <row r="287" spans="3:25" x14ac:dyDescent="0.3">
      <c r="C287" s="40"/>
      <c r="Q287" s="86"/>
      <c r="R287" s="86"/>
      <c r="S287" s="86"/>
      <c r="T287" s="86"/>
      <c r="U287" s="86"/>
      <c r="V287" s="86"/>
      <c r="W287" s="86"/>
      <c r="X287" s="86"/>
      <c r="Y287" s="86"/>
    </row>
    <row r="288" spans="3:25" x14ac:dyDescent="0.3">
      <c r="C288" s="40"/>
      <c r="Q288" s="86"/>
      <c r="R288" s="86"/>
      <c r="S288" s="86"/>
      <c r="T288" s="86"/>
      <c r="U288" s="86"/>
      <c r="V288" s="86"/>
      <c r="W288" s="86"/>
      <c r="X288" s="86"/>
      <c r="Y288" s="86"/>
    </row>
    <row r="289" spans="3:25" x14ac:dyDescent="0.3">
      <c r="C289" s="40"/>
      <c r="Q289" s="86"/>
      <c r="R289" s="86"/>
      <c r="S289" s="86"/>
      <c r="T289" s="86"/>
      <c r="U289" s="86"/>
      <c r="V289" s="86"/>
      <c r="W289" s="86"/>
      <c r="X289" s="86"/>
      <c r="Y289" s="86"/>
    </row>
    <row r="290" spans="3:25" x14ac:dyDescent="0.3">
      <c r="C290" s="40"/>
      <c r="Q290" s="86"/>
      <c r="R290" s="86"/>
      <c r="S290" s="86"/>
      <c r="T290" s="86"/>
      <c r="U290" s="86"/>
      <c r="V290" s="86"/>
      <c r="W290" s="86"/>
      <c r="X290" s="86"/>
      <c r="Y290" s="86"/>
    </row>
    <row r="291" spans="3:25" x14ac:dyDescent="0.3">
      <c r="C291" s="40"/>
      <c r="Q291" s="86"/>
      <c r="R291" s="86"/>
      <c r="S291" s="86"/>
      <c r="T291" s="86"/>
      <c r="U291" s="86"/>
      <c r="V291" s="86"/>
      <c r="W291" s="86"/>
      <c r="X291" s="86"/>
      <c r="Y291" s="86"/>
    </row>
    <row r="292" spans="3:25" x14ac:dyDescent="0.3">
      <c r="C292" s="40"/>
      <c r="Q292" s="86"/>
      <c r="R292" s="86"/>
      <c r="S292" s="86"/>
      <c r="T292" s="86"/>
      <c r="U292" s="86"/>
      <c r="V292" s="86"/>
      <c r="W292" s="86"/>
      <c r="X292" s="86"/>
      <c r="Y292" s="86"/>
    </row>
    <row r="293" spans="3:25" x14ac:dyDescent="0.3">
      <c r="C293" s="40"/>
      <c r="Q293" s="86"/>
      <c r="R293" s="86"/>
      <c r="S293" s="86"/>
      <c r="T293" s="86"/>
      <c r="U293" s="86"/>
      <c r="V293" s="86"/>
      <c r="W293" s="86"/>
      <c r="X293" s="86"/>
      <c r="Y293" s="86"/>
    </row>
    <row r="294" spans="3:25" x14ac:dyDescent="0.3">
      <c r="C294" s="40"/>
      <c r="Q294" s="86"/>
      <c r="R294" s="86"/>
      <c r="S294" s="86"/>
      <c r="T294" s="86"/>
      <c r="U294" s="86"/>
      <c r="V294" s="86"/>
      <c r="W294" s="86"/>
      <c r="X294" s="86"/>
      <c r="Y294" s="86"/>
    </row>
    <row r="295" spans="3:25" x14ac:dyDescent="0.3">
      <c r="C295" s="40"/>
      <c r="Q295" s="86"/>
      <c r="R295" s="86"/>
      <c r="S295" s="86"/>
      <c r="T295" s="86"/>
      <c r="U295" s="86"/>
      <c r="V295" s="86"/>
      <c r="W295" s="86"/>
      <c r="X295" s="86"/>
      <c r="Y295" s="86"/>
    </row>
    <row r="296" spans="3:25" x14ac:dyDescent="0.3">
      <c r="C296" s="40"/>
      <c r="Q296" s="86"/>
      <c r="R296" s="86"/>
      <c r="S296" s="86"/>
      <c r="T296" s="86"/>
      <c r="U296" s="86"/>
      <c r="V296" s="86"/>
      <c r="W296" s="86"/>
      <c r="X296" s="86"/>
      <c r="Y296" s="86"/>
    </row>
    <row r="297" spans="3:25" x14ac:dyDescent="0.3">
      <c r="C297" s="40"/>
      <c r="Q297" s="86"/>
      <c r="R297" s="86"/>
      <c r="S297" s="86"/>
      <c r="T297" s="86"/>
      <c r="U297" s="86"/>
      <c r="V297" s="86"/>
      <c r="W297" s="86"/>
      <c r="X297" s="86"/>
      <c r="Y297" s="86"/>
    </row>
    <row r="298" spans="3:25" x14ac:dyDescent="0.3">
      <c r="C298" s="40"/>
      <c r="Q298" s="86"/>
      <c r="R298" s="86"/>
      <c r="S298" s="86"/>
      <c r="T298" s="86"/>
      <c r="U298" s="86"/>
      <c r="V298" s="86"/>
      <c r="W298" s="86"/>
      <c r="X298" s="86"/>
      <c r="Y298" s="86"/>
    </row>
    <row r="299" spans="3:25" x14ac:dyDescent="0.3">
      <c r="C299" s="40"/>
      <c r="Q299" s="86"/>
      <c r="R299" s="86"/>
      <c r="S299" s="86"/>
      <c r="T299" s="86"/>
      <c r="U299" s="86"/>
      <c r="V299" s="86"/>
      <c r="W299" s="86"/>
      <c r="X299" s="86"/>
      <c r="Y299" s="86"/>
    </row>
    <row r="300" spans="3:25" x14ac:dyDescent="0.3">
      <c r="C300" s="40"/>
      <c r="Q300" s="86"/>
      <c r="R300" s="86"/>
      <c r="S300" s="86"/>
      <c r="T300" s="86"/>
      <c r="U300" s="86"/>
      <c r="V300" s="86"/>
      <c r="W300" s="86"/>
      <c r="X300" s="86"/>
      <c r="Y300" s="86"/>
    </row>
    <row r="301" spans="3:25" x14ac:dyDescent="0.3">
      <c r="C301" s="40"/>
      <c r="Q301" s="86"/>
      <c r="R301" s="86"/>
      <c r="S301" s="86"/>
      <c r="T301" s="86"/>
      <c r="U301" s="86"/>
      <c r="V301" s="86"/>
      <c r="W301" s="86"/>
      <c r="X301" s="86"/>
      <c r="Y301" s="86"/>
    </row>
    <row r="302" spans="3:25" x14ac:dyDescent="0.3">
      <c r="C302" s="40"/>
      <c r="Q302" s="86"/>
      <c r="R302" s="86"/>
      <c r="S302" s="86"/>
      <c r="T302" s="86"/>
      <c r="U302" s="86"/>
      <c r="V302" s="86"/>
      <c r="W302" s="86"/>
      <c r="X302" s="86"/>
      <c r="Y302" s="86"/>
    </row>
    <row r="303" spans="3:25" x14ac:dyDescent="0.3">
      <c r="C303" s="40"/>
      <c r="Q303" s="86"/>
      <c r="R303" s="86"/>
      <c r="S303" s="86"/>
      <c r="T303" s="86"/>
      <c r="U303" s="86"/>
      <c r="V303" s="86"/>
      <c r="W303" s="86"/>
      <c r="X303" s="86"/>
      <c r="Y303" s="86"/>
    </row>
    <row r="304" spans="3:25" x14ac:dyDescent="0.3">
      <c r="C304" s="40"/>
      <c r="Q304" s="86"/>
      <c r="R304" s="86"/>
      <c r="S304" s="86"/>
      <c r="T304" s="86"/>
      <c r="U304" s="86"/>
      <c r="V304" s="86"/>
      <c r="W304" s="86"/>
      <c r="X304" s="86"/>
      <c r="Y304" s="86"/>
    </row>
    <row r="305" spans="3:25" x14ac:dyDescent="0.3">
      <c r="C305" s="40"/>
      <c r="Q305" s="86"/>
      <c r="R305" s="86"/>
      <c r="S305" s="86"/>
      <c r="T305" s="86"/>
      <c r="U305" s="86"/>
      <c r="V305" s="86"/>
      <c r="W305" s="86"/>
      <c r="X305" s="86"/>
      <c r="Y305" s="86"/>
    </row>
    <row r="306" spans="3:25" x14ac:dyDescent="0.3">
      <c r="C306" s="40"/>
      <c r="Q306" s="86"/>
      <c r="R306" s="86"/>
      <c r="S306" s="86"/>
      <c r="T306" s="86"/>
      <c r="U306" s="86"/>
      <c r="V306" s="86"/>
      <c r="W306" s="86"/>
      <c r="X306" s="86"/>
      <c r="Y306" s="86"/>
    </row>
    <row r="307" spans="3:25" x14ac:dyDescent="0.3">
      <c r="C307" s="40"/>
      <c r="Q307" s="86"/>
      <c r="R307" s="86"/>
      <c r="S307" s="86"/>
      <c r="T307" s="86"/>
      <c r="U307" s="86"/>
      <c r="V307" s="86"/>
      <c r="W307" s="86"/>
      <c r="X307" s="86"/>
      <c r="Y307" s="86"/>
    </row>
    <row r="308" spans="3:25" x14ac:dyDescent="0.3">
      <c r="C308" s="40"/>
      <c r="Q308" s="86"/>
      <c r="R308" s="86"/>
      <c r="S308" s="86"/>
      <c r="T308" s="86"/>
      <c r="U308" s="86"/>
      <c r="V308" s="86"/>
      <c r="W308" s="86"/>
      <c r="X308" s="86"/>
      <c r="Y308" s="86"/>
    </row>
    <row r="309" spans="3:25" x14ac:dyDescent="0.3">
      <c r="C309" s="40"/>
      <c r="Q309" s="86"/>
      <c r="R309" s="86"/>
      <c r="S309" s="86"/>
      <c r="T309" s="86"/>
      <c r="U309" s="86"/>
      <c r="V309" s="86"/>
      <c r="W309" s="86"/>
      <c r="X309" s="86"/>
      <c r="Y309" s="86"/>
    </row>
    <row r="310" spans="3:25" x14ac:dyDescent="0.3">
      <c r="C310" s="40"/>
      <c r="Q310" s="86"/>
      <c r="R310" s="86"/>
      <c r="S310" s="86"/>
      <c r="T310" s="86"/>
      <c r="U310" s="86"/>
      <c r="V310" s="86"/>
      <c r="W310" s="86"/>
      <c r="X310" s="86"/>
      <c r="Y310" s="86"/>
    </row>
    <row r="311" spans="3:25" x14ac:dyDescent="0.3">
      <c r="C311" s="40"/>
      <c r="Q311" s="86"/>
      <c r="R311" s="86"/>
      <c r="S311" s="86"/>
      <c r="T311" s="86"/>
      <c r="U311" s="86"/>
      <c r="V311" s="86"/>
      <c r="W311" s="86"/>
      <c r="X311" s="86"/>
      <c r="Y311" s="86"/>
    </row>
    <row r="312" spans="3:25" x14ac:dyDescent="0.3">
      <c r="C312" s="40"/>
      <c r="Q312" s="86"/>
      <c r="R312" s="86"/>
      <c r="S312" s="86"/>
      <c r="T312" s="86"/>
      <c r="U312" s="86"/>
      <c r="V312" s="86"/>
      <c r="W312" s="86"/>
      <c r="X312" s="86"/>
      <c r="Y312" s="86"/>
    </row>
    <row r="313" spans="3:25" x14ac:dyDescent="0.3">
      <c r="C313" s="40"/>
      <c r="Q313" s="86"/>
      <c r="R313" s="86"/>
      <c r="S313" s="86"/>
      <c r="T313" s="86"/>
      <c r="U313" s="86"/>
      <c r="V313" s="86"/>
      <c r="W313" s="86"/>
      <c r="X313" s="86"/>
      <c r="Y313" s="86"/>
    </row>
    <row r="314" spans="3:25" x14ac:dyDescent="0.3">
      <c r="C314" s="40"/>
      <c r="Q314" s="86"/>
      <c r="R314" s="86"/>
      <c r="S314" s="86"/>
      <c r="T314" s="86"/>
      <c r="U314" s="86"/>
      <c r="V314" s="86"/>
      <c r="W314" s="86"/>
      <c r="X314" s="86"/>
      <c r="Y314" s="86"/>
    </row>
    <row r="315" spans="3:25" x14ac:dyDescent="0.3">
      <c r="C315" s="40"/>
      <c r="Q315" s="86"/>
      <c r="R315" s="86"/>
      <c r="S315" s="86"/>
      <c r="T315" s="86"/>
      <c r="U315" s="86"/>
      <c r="V315" s="86"/>
      <c r="W315" s="86"/>
      <c r="X315" s="86"/>
      <c r="Y315" s="86"/>
    </row>
    <row r="316" spans="3:25" x14ac:dyDescent="0.3">
      <c r="C316" s="40"/>
      <c r="Q316" s="86"/>
      <c r="R316" s="86"/>
      <c r="S316" s="86"/>
      <c r="T316" s="86"/>
      <c r="U316" s="86"/>
      <c r="V316" s="86"/>
      <c r="W316" s="86"/>
      <c r="X316" s="86"/>
      <c r="Y316" s="86"/>
    </row>
    <row r="317" spans="3:25" x14ac:dyDescent="0.3">
      <c r="C317" s="40"/>
      <c r="Q317" s="86"/>
      <c r="R317" s="86"/>
      <c r="S317" s="86"/>
      <c r="T317" s="86"/>
      <c r="U317" s="86"/>
      <c r="V317" s="86"/>
      <c r="W317" s="86"/>
      <c r="X317" s="86"/>
      <c r="Y317" s="86"/>
    </row>
    <row r="318" spans="3:25" x14ac:dyDescent="0.3">
      <c r="C318" s="40"/>
      <c r="Q318" s="86"/>
      <c r="R318" s="86"/>
      <c r="S318" s="86"/>
      <c r="T318" s="86"/>
      <c r="U318" s="86"/>
      <c r="V318" s="86"/>
      <c r="W318" s="86"/>
      <c r="X318" s="86"/>
      <c r="Y318" s="86"/>
    </row>
    <row r="319" spans="3:25" x14ac:dyDescent="0.3">
      <c r="C319" s="40"/>
      <c r="Q319" s="86"/>
      <c r="R319" s="86"/>
      <c r="S319" s="86"/>
      <c r="T319" s="86"/>
      <c r="U319" s="86"/>
      <c r="V319" s="86"/>
      <c r="W319" s="86"/>
      <c r="X319" s="86"/>
      <c r="Y319" s="86"/>
    </row>
    <row r="320" spans="3:25" x14ac:dyDescent="0.3">
      <c r="C320" s="40"/>
      <c r="Q320" s="86"/>
      <c r="R320" s="86"/>
      <c r="S320" s="86"/>
      <c r="T320" s="86"/>
      <c r="U320" s="86"/>
      <c r="V320" s="86"/>
      <c r="W320" s="86"/>
      <c r="X320" s="86"/>
      <c r="Y320" s="86"/>
    </row>
    <row r="321" spans="3:25" x14ac:dyDescent="0.3">
      <c r="C321" s="40"/>
      <c r="Q321" s="86"/>
      <c r="R321" s="86"/>
      <c r="S321" s="86"/>
      <c r="T321" s="86"/>
      <c r="U321" s="86"/>
      <c r="V321" s="86"/>
      <c r="W321" s="86"/>
      <c r="X321" s="86"/>
      <c r="Y321" s="86"/>
    </row>
    <row r="322" spans="3:25" x14ac:dyDescent="0.3">
      <c r="C322" s="40"/>
      <c r="Q322" s="86"/>
      <c r="R322" s="86"/>
      <c r="S322" s="86"/>
      <c r="T322" s="86"/>
      <c r="U322" s="86"/>
      <c r="V322" s="86"/>
      <c r="W322" s="86"/>
      <c r="X322" s="86"/>
      <c r="Y322" s="86"/>
    </row>
    <row r="323" spans="3:25" x14ac:dyDescent="0.3">
      <c r="C323" s="40"/>
      <c r="Q323" s="86"/>
      <c r="R323" s="86"/>
      <c r="S323" s="86"/>
      <c r="T323" s="86"/>
      <c r="U323" s="86"/>
      <c r="V323" s="86"/>
      <c r="W323" s="86"/>
      <c r="X323" s="86"/>
      <c r="Y323" s="86"/>
    </row>
    <row r="324" spans="3:25" x14ac:dyDescent="0.3">
      <c r="C324" s="40"/>
      <c r="Q324" s="86"/>
      <c r="R324" s="86"/>
      <c r="S324" s="86"/>
      <c r="T324" s="86"/>
      <c r="U324" s="86"/>
      <c r="V324" s="86"/>
      <c r="W324" s="86"/>
      <c r="X324" s="86"/>
      <c r="Y324" s="86"/>
    </row>
    <row r="325" spans="3:25" x14ac:dyDescent="0.3">
      <c r="C325" s="40"/>
      <c r="Q325" s="86"/>
      <c r="R325" s="86"/>
      <c r="S325" s="86"/>
      <c r="T325" s="86"/>
      <c r="U325" s="86"/>
      <c r="V325" s="86"/>
      <c r="W325" s="86"/>
      <c r="X325" s="86"/>
      <c r="Y325" s="86"/>
    </row>
    <row r="326" spans="3:25" x14ac:dyDescent="0.3">
      <c r="C326" s="40"/>
      <c r="Q326" s="86"/>
      <c r="R326" s="86"/>
      <c r="S326" s="86"/>
      <c r="T326" s="86"/>
      <c r="U326" s="86"/>
      <c r="V326" s="86"/>
      <c r="W326" s="86"/>
      <c r="X326" s="86"/>
      <c r="Y326" s="86"/>
    </row>
    <row r="327" spans="3:25" x14ac:dyDescent="0.3">
      <c r="C327" s="40"/>
      <c r="Q327" s="86"/>
      <c r="R327" s="86"/>
      <c r="S327" s="86"/>
      <c r="T327" s="86"/>
      <c r="U327" s="86"/>
      <c r="V327" s="86"/>
      <c r="W327" s="86"/>
      <c r="X327" s="86"/>
      <c r="Y327" s="86"/>
    </row>
    <row r="328" spans="3:25" x14ac:dyDescent="0.3">
      <c r="C328" s="40"/>
      <c r="Q328" s="86"/>
      <c r="R328" s="86"/>
      <c r="S328" s="86"/>
      <c r="T328" s="86"/>
      <c r="U328" s="86"/>
      <c r="V328" s="86"/>
      <c r="W328" s="86"/>
      <c r="X328" s="86"/>
      <c r="Y328" s="86"/>
    </row>
    <row r="329" spans="3:25" x14ac:dyDescent="0.3">
      <c r="C329" s="40"/>
      <c r="Q329" s="86"/>
      <c r="R329" s="86"/>
      <c r="S329" s="86"/>
      <c r="T329" s="86"/>
      <c r="U329" s="86"/>
      <c r="V329" s="86"/>
      <c r="W329" s="86"/>
      <c r="X329" s="86"/>
      <c r="Y329" s="86"/>
    </row>
    <row r="330" spans="3:25" x14ac:dyDescent="0.3">
      <c r="C330" s="40"/>
      <c r="Q330" s="86"/>
      <c r="R330" s="86"/>
      <c r="S330" s="86"/>
      <c r="T330" s="86"/>
      <c r="U330" s="86"/>
      <c r="V330" s="86"/>
      <c r="W330" s="86"/>
      <c r="X330" s="86"/>
      <c r="Y330" s="86"/>
    </row>
    <row r="331" spans="3:25" x14ac:dyDescent="0.3">
      <c r="C331" s="40"/>
      <c r="Q331" s="86"/>
      <c r="R331" s="86"/>
      <c r="S331" s="86"/>
      <c r="T331" s="86"/>
      <c r="U331" s="86"/>
      <c r="V331" s="86"/>
      <c r="W331" s="86"/>
      <c r="X331" s="86"/>
      <c r="Y331" s="86"/>
    </row>
    <row r="332" spans="3:25" x14ac:dyDescent="0.3">
      <c r="C332" s="40"/>
      <c r="Q332" s="86"/>
      <c r="R332" s="86"/>
      <c r="S332" s="86"/>
      <c r="T332" s="86"/>
      <c r="U332" s="86"/>
      <c r="V332" s="86"/>
      <c r="W332" s="86"/>
      <c r="X332" s="86"/>
      <c r="Y332" s="86"/>
    </row>
    <row r="333" spans="3:25" x14ac:dyDescent="0.3">
      <c r="C333" s="40"/>
      <c r="Q333" s="86"/>
      <c r="R333" s="86"/>
      <c r="S333" s="86"/>
      <c r="T333" s="86"/>
      <c r="U333" s="86"/>
      <c r="V333" s="86"/>
      <c r="W333" s="86"/>
      <c r="X333" s="86"/>
      <c r="Y333" s="86"/>
    </row>
    <row r="334" spans="3:25" x14ac:dyDescent="0.3">
      <c r="C334" s="40"/>
      <c r="Q334" s="86"/>
      <c r="R334" s="86"/>
      <c r="S334" s="86"/>
      <c r="T334" s="86"/>
      <c r="U334" s="86"/>
      <c r="V334" s="86"/>
      <c r="W334" s="86"/>
      <c r="X334" s="86"/>
      <c r="Y334" s="86"/>
    </row>
    <row r="335" spans="3:25" x14ac:dyDescent="0.3">
      <c r="C335" s="40"/>
      <c r="Q335" s="86"/>
      <c r="R335" s="86"/>
      <c r="S335" s="86"/>
      <c r="T335" s="86"/>
      <c r="U335" s="86"/>
      <c r="V335" s="86"/>
      <c r="W335" s="86"/>
      <c r="X335" s="86"/>
      <c r="Y335" s="86"/>
    </row>
    <row r="336" spans="3:25" x14ac:dyDescent="0.3">
      <c r="C336" s="40"/>
      <c r="Q336" s="86"/>
      <c r="R336" s="86"/>
      <c r="S336" s="86"/>
      <c r="T336" s="86"/>
      <c r="U336" s="86"/>
      <c r="V336" s="86"/>
      <c r="W336" s="86"/>
      <c r="X336" s="86"/>
      <c r="Y336" s="86"/>
    </row>
    <row r="337" spans="3:25" x14ac:dyDescent="0.3">
      <c r="C337" s="40"/>
      <c r="Q337" s="86"/>
      <c r="R337" s="86"/>
      <c r="S337" s="86"/>
      <c r="T337" s="86"/>
      <c r="U337" s="86"/>
      <c r="V337" s="86"/>
      <c r="W337" s="86"/>
      <c r="X337" s="86"/>
      <c r="Y337" s="86"/>
    </row>
    <row r="338" spans="3:25" x14ac:dyDescent="0.3">
      <c r="C338" s="40"/>
      <c r="Q338" s="86"/>
      <c r="R338" s="86"/>
      <c r="S338" s="86"/>
      <c r="T338" s="86"/>
      <c r="U338" s="86"/>
      <c r="V338" s="86"/>
      <c r="W338" s="86"/>
      <c r="X338" s="86"/>
      <c r="Y338" s="86"/>
    </row>
    <row r="339" spans="3:25" x14ac:dyDescent="0.3">
      <c r="C339" s="40"/>
      <c r="Q339" s="86"/>
      <c r="R339" s="86"/>
      <c r="S339" s="86"/>
      <c r="T339" s="86"/>
      <c r="U339" s="86"/>
      <c r="V339" s="86"/>
      <c r="W339" s="86"/>
      <c r="X339" s="86"/>
      <c r="Y339" s="86"/>
    </row>
    <row r="340" spans="3:25" x14ac:dyDescent="0.3">
      <c r="C340" s="40"/>
      <c r="Q340" s="86"/>
      <c r="R340" s="86"/>
      <c r="S340" s="86"/>
      <c r="T340" s="86"/>
      <c r="U340" s="86"/>
      <c r="V340" s="86"/>
      <c r="W340" s="86"/>
      <c r="X340" s="86"/>
      <c r="Y340" s="86"/>
    </row>
    <row r="341" spans="3:25" x14ac:dyDescent="0.3">
      <c r="C341" s="40"/>
      <c r="Q341" s="86"/>
      <c r="R341" s="86"/>
      <c r="S341" s="86"/>
      <c r="T341" s="86"/>
      <c r="U341" s="86"/>
      <c r="V341" s="86"/>
      <c r="W341" s="86"/>
      <c r="X341" s="86"/>
      <c r="Y341" s="86"/>
    </row>
    <row r="342" spans="3:25" x14ac:dyDescent="0.3">
      <c r="C342" s="40"/>
      <c r="Q342" s="86"/>
      <c r="R342" s="86"/>
      <c r="S342" s="86"/>
      <c r="T342" s="86"/>
      <c r="U342" s="86"/>
      <c r="V342" s="86"/>
      <c r="W342" s="86"/>
      <c r="X342" s="86"/>
      <c r="Y342" s="86"/>
    </row>
    <row r="343" spans="3:25" x14ac:dyDescent="0.3">
      <c r="C343" s="40"/>
      <c r="Q343" s="86"/>
      <c r="R343" s="86"/>
      <c r="S343" s="86"/>
      <c r="T343" s="86"/>
      <c r="U343" s="86"/>
      <c r="V343" s="86"/>
      <c r="W343" s="86"/>
      <c r="X343" s="86"/>
      <c r="Y343" s="86"/>
    </row>
    <row r="344" spans="3:25" x14ac:dyDescent="0.3">
      <c r="C344" s="40"/>
      <c r="Q344" s="86"/>
      <c r="R344" s="86"/>
      <c r="S344" s="86"/>
      <c r="T344" s="86"/>
      <c r="U344" s="86"/>
      <c r="V344" s="86"/>
      <c r="W344" s="86"/>
      <c r="X344" s="86"/>
      <c r="Y344" s="86"/>
    </row>
    <row r="345" spans="3:25" x14ac:dyDescent="0.3">
      <c r="C345" s="40"/>
      <c r="Q345" s="86"/>
      <c r="R345" s="86"/>
      <c r="S345" s="86"/>
      <c r="T345" s="86"/>
      <c r="U345" s="86"/>
      <c r="V345" s="86"/>
      <c r="W345" s="86"/>
      <c r="X345" s="86"/>
      <c r="Y345" s="86"/>
    </row>
    <row r="346" spans="3:25" x14ac:dyDescent="0.3">
      <c r="C346" s="40"/>
      <c r="Q346" s="86"/>
      <c r="R346" s="86"/>
      <c r="S346" s="86"/>
      <c r="T346" s="86"/>
      <c r="U346" s="86"/>
      <c r="V346" s="86"/>
      <c r="W346" s="86"/>
      <c r="X346" s="86"/>
      <c r="Y346" s="86"/>
    </row>
    <row r="347" spans="3:25" x14ac:dyDescent="0.3">
      <c r="C347" s="40"/>
      <c r="Q347" s="86"/>
      <c r="R347" s="86"/>
      <c r="S347" s="86"/>
      <c r="T347" s="86"/>
      <c r="U347" s="86"/>
      <c r="V347" s="86"/>
      <c r="W347" s="86"/>
      <c r="X347" s="86"/>
      <c r="Y347" s="86"/>
    </row>
    <row r="348" spans="3:25" x14ac:dyDescent="0.3">
      <c r="C348" s="40"/>
      <c r="Q348" s="86"/>
      <c r="R348" s="86"/>
      <c r="S348" s="86"/>
      <c r="T348" s="86"/>
      <c r="U348" s="86"/>
      <c r="V348" s="86"/>
      <c r="W348" s="86"/>
      <c r="X348" s="86"/>
      <c r="Y348" s="86"/>
    </row>
    <row r="349" spans="3:25" x14ac:dyDescent="0.3">
      <c r="C349" s="40"/>
      <c r="Q349" s="86"/>
      <c r="R349" s="86"/>
      <c r="S349" s="86"/>
      <c r="T349" s="86"/>
      <c r="U349" s="86"/>
      <c r="V349" s="86"/>
      <c r="W349" s="86"/>
      <c r="X349" s="86"/>
      <c r="Y349" s="86"/>
    </row>
    <row r="350" spans="3:25" x14ac:dyDescent="0.3">
      <c r="C350" s="40"/>
      <c r="Q350" s="86"/>
      <c r="R350" s="86"/>
      <c r="S350" s="86"/>
      <c r="T350" s="86"/>
      <c r="U350" s="86"/>
      <c r="V350" s="86"/>
      <c r="W350" s="86"/>
      <c r="X350" s="86"/>
      <c r="Y350" s="86"/>
    </row>
    <row r="351" spans="3:25" x14ac:dyDescent="0.3">
      <c r="C351" s="40"/>
      <c r="Q351" s="86"/>
      <c r="R351" s="86"/>
      <c r="S351" s="86"/>
      <c r="T351" s="86"/>
      <c r="U351" s="86"/>
      <c r="V351" s="86"/>
      <c r="W351" s="86"/>
      <c r="X351" s="86"/>
      <c r="Y351" s="86"/>
    </row>
    <row r="352" spans="3:25" x14ac:dyDescent="0.3">
      <c r="C352" s="40"/>
      <c r="Q352" s="86"/>
      <c r="R352" s="86"/>
      <c r="S352" s="86"/>
      <c r="T352" s="86"/>
      <c r="U352" s="86"/>
      <c r="V352" s="86"/>
      <c r="W352" s="86"/>
      <c r="X352" s="86"/>
      <c r="Y352" s="86"/>
    </row>
    <row r="353" spans="3:25" x14ac:dyDescent="0.3">
      <c r="C353" s="40"/>
      <c r="Q353" s="86"/>
      <c r="R353" s="86"/>
      <c r="S353" s="86"/>
      <c r="T353" s="86"/>
      <c r="U353" s="86"/>
      <c r="V353" s="86"/>
      <c r="W353" s="86"/>
      <c r="X353" s="86"/>
      <c r="Y353" s="86"/>
    </row>
    <row r="354" spans="3:25" x14ac:dyDescent="0.3">
      <c r="C354" s="40"/>
      <c r="Q354" s="86"/>
      <c r="R354" s="86"/>
      <c r="S354" s="86"/>
      <c r="T354" s="86"/>
      <c r="U354" s="86"/>
      <c r="V354" s="86"/>
      <c r="W354" s="86"/>
      <c r="X354" s="86"/>
      <c r="Y354" s="86"/>
    </row>
    <row r="355" spans="3:25" x14ac:dyDescent="0.3">
      <c r="C355" s="40"/>
      <c r="Q355" s="86"/>
      <c r="R355" s="86"/>
      <c r="S355" s="86"/>
      <c r="T355" s="86"/>
      <c r="U355" s="86"/>
      <c r="V355" s="86"/>
      <c r="W355" s="86"/>
      <c r="X355" s="86"/>
      <c r="Y355" s="86"/>
    </row>
    <row r="356" spans="3:25" x14ac:dyDescent="0.3">
      <c r="C356" s="40"/>
      <c r="Q356" s="86"/>
      <c r="R356" s="86"/>
      <c r="S356" s="86"/>
      <c r="T356" s="86"/>
      <c r="U356" s="86"/>
      <c r="V356" s="86"/>
      <c r="W356" s="86"/>
      <c r="X356" s="86"/>
      <c r="Y356" s="86"/>
    </row>
    <row r="357" spans="3:25" x14ac:dyDescent="0.3">
      <c r="C357" s="40"/>
      <c r="Q357" s="86"/>
      <c r="R357" s="86"/>
      <c r="S357" s="86"/>
      <c r="T357" s="86"/>
      <c r="U357" s="86"/>
      <c r="V357" s="86"/>
      <c r="W357" s="86"/>
      <c r="X357" s="86"/>
      <c r="Y357" s="86"/>
    </row>
    <row r="358" spans="3:25" x14ac:dyDescent="0.3">
      <c r="C358" s="40"/>
      <c r="Q358" s="86"/>
      <c r="R358" s="86"/>
      <c r="S358" s="86"/>
      <c r="T358" s="86"/>
      <c r="U358" s="86"/>
      <c r="V358" s="86"/>
      <c r="W358" s="86"/>
      <c r="X358" s="86"/>
      <c r="Y358" s="86"/>
    </row>
    <row r="359" spans="3:25" x14ac:dyDescent="0.3">
      <c r="C359" s="40"/>
      <c r="Q359" s="86"/>
      <c r="R359" s="86"/>
      <c r="S359" s="86"/>
      <c r="T359" s="86"/>
      <c r="U359" s="86"/>
      <c r="V359" s="86"/>
      <c r="W359" s="86"/>
      <c r="X359" s="86"/>
      <c r="Y359" s="86"/>
    </row>
    <row r="360" spans="3:25" x14ac:dyDescent="0.3">
      <c r="C360" s="40"/>
      <c r="Q360" s="86"/>
      <c r="R360" s="86"/>
      <c r="S360" s="86"/>
      <c r="T360" s="86"/>
      <c r="U360" s="86"/>
      <c r="V360" s="86"/>
      <c r="W360" s="86"/>
      <c r="X360" s="86"/>
      <c r="Y360" s="86"/>
    </row>
    <row r="361" spans="3:25" x14ac:dyDescent="0.3">
      <c r="C361" s="40"/>
      <c r="Q361" s="86"/>
      <c r="R361" s="86"/>
      <c r="S361" s="86"/>
      <c r="T361" s="86"/>
      <c r="U361" s="86"/>
      <c r="V361" s="86"/>
      <c r="W361" s="86"/>
      <c r="X361" s="86"/>
      <c r="Y361" s="86"/>
    </row>
    <row r="362" spans="3:25" x14ac:dyDescent="0.3">
      <c r="C362" s="40"/>
      <c r="Q362" s="86"/>
      <c r="R362" s="86"/>
      <c r="S362" s="86"/>
      <c r="T362" s="86"/>
      <c r="U362" s="86"/>
      <c r="V362" s="86"/>
      <c r="W362" s="86"/>
      <c r="X362" s="86"/>
      <c r="Y362" s="86"/>
    </row>
    <row r="363" spans="3:25" x14ac:dyDescent="0.3">
      <c r="C363" s="40"/>
      <c r="Q363" s="86"/>
      <c r="R363" s="86"/>
      <c r="S363" s="86"/>
      <c r="T363" s="86"/>
      <c r="U363" s="86"/>
      <c r="V363" s="86"/>
      <c r="W363" s="86"/>
      <c r="X363" s="86"/>
      <c r="Y363" s="86"/>
    </row>
    <row r="364" spans="3:25" x14ac:dyDescent="0.3">
      <c r="C364" s="40"/>
      <c r="Q364" s="86"/>
      <c r="R364" s="86"/>
      <c r="S364" s="86"/>
      <c r="T364" s="86"/>
      <c r="U364" s="86"/>
      <c r="V364" s="86"/>
      <c r="W364" s="86"/>
      <c r="X364" s="86"/>
      <c r="Y364" s="86"/>
    </row>
    <row r="365" spans="3:25" x14ac:dyDescent="0.3">
      <c r="C365" s="40"/>
      <c r="Q365" s="86"/>
      <c r="R365" s="86"/>
      <c r="S365" s="86"/>
      <c r="T365" s="86"/>
      <c r="U365" s="86"/>
      <c r="V365" s="86"/>
      <c r="W365" s="86"/>
      <c r="X365" s="86"/>
      <c r="Y365" s="86"/>
    </row>
    <row r="366" spans="3:25" x14ac:dyDescent="0.3">
      <c r="C366" s="40"/>
      <c r="Q366" s="86"/>
      <c r="R366" s="86"/>
      <c r="S366" s="86"/>
      <c r="T366" s="86"/>
      <c r="U366" s="86"/>
      <c r="V366" s="86"/>
      <c r="W366" s="86"/>
      <c r="X366" s="86"/>
      <c r="Y366" s="86"/>
    </row>
    <row r="367" spans="3:25" x14ac:dyDescent="0.3">
      <c r="C367" s="40"/>
      <c r="Q367" s="86"/>
      <c r="R367" s="86"/>
      <c r="S367" s="86"/>
      <c r="T367" s="86"/>
      <c r="U367" s="86"/>
      <c r="V367" s="86"/>
      <c r="W367" s="86"/>
      <c r="X367" s="86"/>
      <c r="Y367" s="86"/>
    </row>
    <row r="368" spans="3:25" x14ac:dyDescent="0.3">
      <c r="C368" s="40"/>
      <c r="Q368" s="86"/>
      <c r="R368" s="86"/>
      <c r="S368" s="86"/>
      <c r="T368" s="86"/>
      <c r="U368" s="86"/>
      <c r="V368" s="86"/>
      <c r="W368" s="86"/>
      <c r="X368" s="86"/>
      <c r="Y368" s="86"/>
    </row>
    <row r="369" spans="3:25" x14ac:dyDescent="0.3">
      <c r="C369" s="40"/>
      <c r="Q369" s="86"/>
      <c r="R369" s="86"/>
      <c r="S369" s="86"/>
      <c r="T369" s="86"/>
      <c r="U369" s="86"/>
      <c r="V369" s="86"/>
      <c r="W369" s="86"/>
      <c r="X369" s="86"/>
      <c r="Y369" s="86"/>
    </row>
    <row r="370" spans="3:25" x14ac:dyDescent="0.3">
      <c r="C370" s="40"/>
      <c r="Q370" s="86"/>
      <c r="R370" s="86"/>
      <c r="S370" s="86"/>
      <c r="T370" s="86"/>
      <c r="U370" s="86"/>
      <c r="V370" s="86"/>
      <c r="W370" s="86"/>
      <c r="X370" s="86"/>
      <c r="Y370" s="86"/>
    </row>
    <row r="371" spans="3:25" x14ac:dyDescent="0.3">
      <c r="C371" s="40"/>
      <c r="Q371" s="86"/>
      <c r="R371" s="86"/>
      <c r="S371" s="86"/>
      <c r="T371" s="86"/>
      <c r="U371" s="86"/>
      <c r="V371" s="86"/>
      <c r="W371" s="86"/>
      <c r="X371" s="86"/>
      <c r="Y371" s="86"/>
    </row>
    <row r="372" spans="3:25" x14ac:dyDescent="0.3">
      <c r="C372" s="40"/>
      <c r="Q372" s="86"/>
      <c r="R372" s="86"/>
      <c r="S372" s="86"/>
      <c r="T372" s="86"/>
      <c r="U372" s="86"/>
      <c r="V372" s="86"/>
      <c r="W372" s="86"/>
      <c r="X372" s="86"/>
      <c r="Y372" s="86"/>
    </row>
    <row r="373" spans="3:25" x14ac:dyDescent="0.3">
      <c r="C373" s="40"/>
      <c r="Q373" s="86"/>
      <c r="R373" s="86"/>
      <c r="S373" s="86"/>
      <c r="T373" s="86"/>
      <c r="U373" s="86"/>
      <c r="V373" s="86"/>
      <c r="W373" s="86"/>
      <c r="X373" s="86"/>
      <c r="Y373" s="86"/>
    </row>
    <row r="374" spans="3:25" x14ac:dyDescent="0.3">
      <c r="C374" s="40"/>
      <c r="Q374" s="86"/>
      <c r="R374" s="86"/>
      <c r="S374" s="86"/>
      <c r="T374" s="86"/>
      <c r="U374" s="86"/>
      <c r="V374" s="86"/>
      <c r="W374" s="86"/>
      <c r="X374" s="86"/>
      <c r="Y374" s="86"/>
    </row>
    <row r="375" spans="3:25" x14ac:dyDescent="0.3">
      <c r="C375" s="40"/>
      <c r="Q375" s="86"/>
      <c r="R375" s="86"/>
      <c r="S375" s="86"/>
      <c r="T375" s="86"/>
      <c r="U375" s="86"/>
      <c r="V375" s="86"/>
      <c r="W375" s="86"/>
      <c r="X375" s="86"/>
      <c r="Y375" s="86"/>
    </row>
    <row r="376" spans="3:25" x14ac:dyDescent="0.3">
      <c r="C376" s="40"/>
      <c r="Q376" s="86"/>
      <c r="R376" s="86"/>
      <c r="S376" s="86"/>
      <c r="T376" s="86"/>
      <c r="U376" s="86"/>
      <c r="V376" s="86"/>
      <c r="W376" s="86"/>
      <c r="X376" s="86"/>
      <c r="Y376" s="86"/>
    </row>
    <row r="377" spans="3:25" x14ac:dyDescent="0.3">
      <c r="C377" s="40"/>
      <c r="Q377" s="86"/>
      <c r="R377" s="86"/>
      <c r="S377" s="86"/>
      <c r="T377" s="86"/>
      <c r="U377" s="86"/>
      <c r="V377" s="86"/>
      <c r="W377" s="86"/>
      <c r="X377" s="86"/>
      <c r="Y377" s="86"/>
    </row>
    <row r="378" spans="3:25" x14ac:dyDescent="0.3">
      <c r="C378" s="40"/>
      <c r="Q378" s="86"/>
      <c r="R378" s="86"/>
      <c r="S378" s="86"/>
      <c r="T378" s="86"/>
      <c r="U378" s="86"/>
      <c r="V378" s="86"/>
      <c r="W378" s="86"/>
      <c r="X378" s="86"/>
      <c r="Y378" s="86"/>
    </row>
    <row r="379" spans="3:25" x14ac:dyDescent="0.3">
      <c r="C379" s="40"/>
      <c r="Q379" s="86"/>
      <c r="R379" s="86"/>
      <c r="S379" s="86"/>
      <c r="T379" s="86"/>
      <c r="U379" s="86"/>
      <c r="V379" s="86"/>
      <c r="W379" s="86"/>
      <c r="X379" s="86"/>
      <c r="Y379" s="86"/>
    </row>
    <row r="380" spans="3:25" x14ac:dyDescent="0.3">
      <c r="C380" s="40"/>
      <c r="Q380" s="86"/>
      <c r="R380" s="86"/>
      <c r="S380" s="86"/>
      <c r="T380" s="86"/>
      <c r="U380" s="86"/>
      <c r="V380" s="86"/>
      <c r="W380" s="86"/>
      <c r="X380" s="86"/>
      <c r="Y380" s="86"/>
    </row>
    <row r="381" spans="3:25" x14ac:dyDescent="0.3">
      <c r="C381" s="40"/>
      <c r="Q381" s="86"/>
      <c r="R381" s="86"/>
      <c r="S381" s="86"/>
      <c r="T381" s="86"/>
      <c r="U381" s="86"/>
      <c r="V381" s="86"/>
      <c r="W381" s="86"/>
      <c r="X381" s="86"/>
      <c r="Y381" s="86"/>
    </row>
    <row r="382" spans="3:25" x14ac:dyDescent="0.3">
      <c r="C382" s="40"/>
      <c r="Q382" s="86"/>
      <c r="R382" s="86"/>
      <c r="S382" s="86"/>
      <c r="T382" s="86"/>
      <c r="U382" s="86"/>
      <c r="V382" s="86"/>
      <c r="W382" s="86"/>
      <c r="X382" s="86"/>
      <c r="Y382" s="86"/>
    </row>
    <row r="383" spans="3:25" x14ac:dyDescent="0.3">
      <c r="C383" s="40"/>
      <c r="Q383" s="86"/>
      <c r="R383" s="86"/>
      <c r="S383" s="86"/>
      <c r="T383" s="86"/>
      <c r="U383" s="86"/>
      <c r="V383" s="86"/>
      <c r="W383" s="86"/>
      <c r="X383" s="86"/>
      <c r="Y383" s="86"/>
    </row>
    <row r="384" spans="3:25" x14ac:dyDescent="0.3">
      <c r="C384" s="40"/>
      <c r="Q384" s="86"/>
      <c r="R384" s="86"/>
      <c r="S384" s="86"/>
      <c r="T384" s="86"/>
      <c r="U384" s="86"/>
      <c r="V384" s="86"/>
      <c r="W384" s="86"/>
      <c r="X384" s="86"/>
      <c r="Y384" s="86"/>
    </row>
    <row r="385" spans="3:25" x14ac:dyDescent="0.3">
      <c r="C385" s="40"/>
      <c r="Q385" s="86"/>
      <c r="R385" s="86"/>
      <c r="S385" s="86"/>
      <c r="T385" s="86"/>
      <c r="U385" s="86"/>
      <c r="V385" s="86"/>
      <c r="W385" s="86"/>
      <c r="X385" s="86"/>
      <c r="Y385" s="86"/>
    </row>
    <row r="386" spans="3:25" x14ac:dyDescent="0.3">
      <c r="C386" s="40"/>
      <c r="Q386" s="86"/>
      <c r="R386" s="86"/>
      <c r="S386" s="86"/>
      <c r="T386" s="86"/>
      <c r="U386" s="86"/>
      <c r="V386" s="86"/>
      <c r="W386" s="86"/>
      <c r="X386" s="86"/>
      <c r="Y386" s="86"/>
    </row>
    <row r="387" spans="3:25" x14ac:dyDescent="0.3">
      <c r="C387" s="40"/>
      <c r="Q387" s="86"/>
      <c r="R387" s="86"/>
      <c r="S387" s="86"/>
      <c r="T387" s="86"/>
      <c r="U387" s="86"/>
      <c r="V387" s="86"/>
      <c r="W387" s="86"/>
      <c r="X387" s="86"/>
      <c r="Y387" s="86"/>
    </row>
    <row r="388" spans="3:25" x14ac:dyDescent="0.3">
      <c r="C388" s="40"/>
      <c r="Q388" s="86"/>
      <c r="R388" s="86"/>
      <c r="S388" s="86"/>
      <c r="T388" s="86"/>
      <c r="U388" s="86"/>
      <c r="V388" s="86"/>
      <c r="W388" s="86"/>
      <c r="X388" s="86"/>
      <c r="Y388" s="86"/>
    </row>
    <row r="389" spans="3:25" x14ac:dyDescent="0.3">
      <c r="C389" s="40"/>
      <c r="Q389" s="86"/>
      <c r="R389" s="86"/>
      <c r="S389" s="86"/>
      <c r="T389" s="86"/>
      <c r="U389" s="86"/>
      <c r="V389" s="86"/>
      <c r="W389" s="86"/>
      <c r="X389" s="86"/>
      <c r="Y389" s="86"/>
    </row>
    <row r="390" spans="3:25" x14ac:dyDescent="0.3">
      <c r="C390" s="40"/>
      <c r="Q390" s="86"/>
      <c r="R390" s="86"/>
      <c r="S390" s="86"/>
      <c r="T390" s="86"/>
      <c r="U390" s="86"/>
      <c r="V390" s="86"/>
      <c r="W390" s="86"/>
      <c r="X390" s="86"/>
      <c r="Y390" s="86"/>
    </row>
    <row r="391" spans="3:25" x14ac:dyDescent="0.3">
      <c r="C391" s="40"/>
      <c r="Q391" s="86"/>
      <c r="R391" s="86"/>
      <c r="S391" s="86"/>
      <c r="T391" s="86"/>
      <c r="U391" s="86"/>
      <c r="V391" s="86"/>
      <c r="W391" s="86"/>
      <c r="X391" s="86"/>
      <c r="Y391" s="86"/>
    </row>
    <row r="392" spans="3:25" x14ac:dyDescent="0.3">
      <c r="C392" s="40"/>
      <c r="Q392" s="86"/>
      <c r="R392" s="86"/>
      <c r="S392" s="86"/>
      <c r="T392" s="86"/>
      <c r="U392" s="86"/>
      <c r="V392" s="86"/>
      <c r="W392" s="86"/>
      <c r="X392" s="86"/>
      <c r="Y392" s="86"/>
    </row>
    <row r="393" spans="3:25" x14ac:dyDescent="0.3">
      <c r="C393" s="40"/>
      <c r="Q393" s="86"/>
      <c r="R393" s="86"/>
      <c r="S393" s="86"/>
      <c r="T393" s="86"/>
      <c r="U393" s="86"/>
      <c r="V393" s="86"/>
      <c r="W393" s="86"/>
      <c r="X393" s="86"/>
      <c r="Y393" s="86"/>
    </row>
    <row r="394" spans="3:25" x14ac:dyDescent="0.3">
      <c r="C394" s="40"/>
      <c r="Q394" s="86"/>
      <c r="R394" s="86"/>
      <c r="S394" s="86"/>
      <c r="T394" s="86"/>
      <c r="U394" s="86"/>
      <c r="V394" s="86"/>
      <c r="W394" s="86"/>
      <c r="X394" s="86"/>
      <c r="Y394" s="86"/>
    </row>
    <row r="395" spans="3:25" x14ac:dyDescent="0.3">
      <c r="C395" s="40"/>
      <c r="Q395" s="86"/>
      <c r="R395" s="86"/>
      <c r="S395" s="86"/>
      <c r="T395" s="86"/>
      <c r="U395" s="86"/>
      <c r="V395" s="86"/>
      <c r="W395" s="86"/>
      <c r="X395" s="86"/>
      <c r="Y395" s="86"/>
    </row>
    <row r="396" spans="3:25" x14ac:dyDescent="0.3">
      <c r="C396" s="40"/>
      <c r="Q396" s="86"/>
      <c r="R396" s="86"/>
      <c r="S396" s="86"/>
      <c r="T396" s="86"/>
      <c r="U396" s="86"/>
      <c r="V396" s="86"/>
      <c r="W396" s="86"/>
      <c r="X396" s="86"/>
      <c r="Y396" s="86"/>
    </row>
    <row r="397" spans="3:25" x14ac:dyDescent="0.3">
      <c r="C397" s="40"/>
      <c r="Q397" s="86"/>
      <c r="R397" s="86"/>
      <c r="S397" s="86"/>
      <c r="T397" s="86"/>
      <c r="U397" s="86"/>
      <c r="V397" s="86"/>
      <c r="W397" s="86"/>
      <c r="X397" s="86"/>
      <c r="Y397" s="86"/>
    </row>
    <row r="398" spans="3:25" x14ac:dyDescent="0.3">
      <c r="C398" s="40"/>
      <c r="Q398" s="86"/>
      <c r="R398" s="86"/>
      <c r="S398" s="86"/>
      <c r="T398" s="86"/>
      <c r="U398" s="86"/>
      <c r="V398" s="86"/>
      <c r="W398" s="86"/>
      <c r="X398" s="86"/>
      <c r="Y398" s="86"/>
    </row>
    <row r="399" spans="3:25" x14ac:dyDescent="0.3">
      <c r="C399" s="40"/>
      <c r="Q399" s="86"/>
      <c r="R399" s="86"/>
      <c r="S399" s="86"/>
      <c r="T399" s="86"/>
      <c r="U399" s="86"/>
      <c r="V399" s="86"/>
      <c r="W399" s="86"/>
      <c r="X399" s="86"/>
      <c r="Y399" s="86"/>
    </row>
    <row r="400" spans="3:25" x14ac:dyDescent="0.3">
      <c r="C400" s="40"/>
      <c r="Q400" s="86"/>
      <c r="R400" s="86"/>
      <c r="S400" s="86"/>
      <c r="T400" s="86"/>
      <c r="U400" s="86"/>
      <c r="V400" s="86"/>
      <c r="W400" s="86"/>
      <c r="X400" s="86"/>
      <c r="Y400" s="86"/>
    </row>
    <row r="401" spans="3:25" x14ac:dyDescent="0.3">
      <c r="C401" s="40"/>
      <c r="Q401" s="86"/>
      <c r="R401" s="86"/>
      <c r="S401" s="86"/>
      <c r="T401" s="86"/>
      <c r="U401" s="86"/>
      <c r="V401" s="86"/>
      <c r="W401" s="86"/>
      <c r="X401" s="86"/>
      <c r="Y401" s="86"/>
    </row>
    <row r="402" spans="3:25" x14ac:dyDescent="0.3">
      <c r="C402" s="40"/>
      <c r="Q402" s="86"/>
      <c r="R402" s="86"/>
      <c r="S402" s="86"/>
      <c r="T402" s="86"/>
      <c r="U402" s="86"/>
      <c r="V402" s="86"/>
      <c r="W402" s="86"/>
      <c r="X402" s="86"/>
      <c r="Y402" s="86"/>
    </row>
    <row r="403" spans="3:25" x14ac:dyDescent="0.3">
      <c r="C403" s="40"/>
      <c r="Q403" s="86"/>
      <c r="R403" s="86"/>
      <c r="S403" s="86"/>
      <c r="T403" s="86"/>
      <c r="U403" s="86"/>
      <c r="V403" s="86"/>
      <c r="W403" s="86"/>
      <c r="X403" s="86"/>
      <c r="Y403" s="86"/>
    </row>
    <row r="404" spans="3:25" x14ac:dyDescent="0.3">
      <c r="C404" s="40"/>
      <c r="Q404" s="86"/>
      <c r="R404" s="86"/>
      <c r="S404" s="86"/>
      <c r="T404" s="86"/>
      <c r="U404" s="86"/>
      <c r="V404" s="86"/>
      <c r="W404" s="86"/>
      <c r="X404" s="86"/>
      <c r="Y404" s="86"/>
    </row>
    <row r="405" spans="3:25" x14ac:dyDescent="0.3">
      <c r="C405" s="40"/>
      <c r="Q405" s="86"/>
      <c r="R405" s="86"/>
      <c r="S405" s="86"/>
      <c r="T405" s="86"/>
      <c r="U405" s="86"/>
      <c r="V405" s="86"/>
      <c r="W405" s="86"/>
      <c r="X405" s="86"/>
      <c r="Y405" s="86"/>
    </row>
    <row r="406" spans="3:25" x14ac:dyDescent="0.3">
      <c r="C406" s="40"/>
      <c r="Q406" s="86"/>
      <c r="R406" s="86"/>
      <c r="S406" s="86"/>
      <c r="T406" s="86"/>
      <c r="U406" s="86"/>
      <c r="V406" s="86"/>
      <c r="W406" s="86"/>
      <c r="X406" s="86"/>
      <c r="Y406" s="86"/>
    </row>
    <row r="407" spans="3:25" x14ac:dyDescent="0.3">
      <c r="C407" s="40"/>
      <c r="Q407" s="86"/>
      <c r="R407" s="86"/>
      <c r="S407" s="86"/>
      <c r="T407" s="86"/>
      <c r="U407" s="86"/>
      <c r="V407" s="86"/>
      <c r="W407" s="86"/>
      <c r="X407" s="86"/>
      <c r="Y407" s="86"/>
    </row>
    <row r="408" spans="3:25" x14ac:dyDescent="0.3">
      <c r="C408" s="40"/>
      <c r="Q408" s="86"/>
      <c r="R408" s="86"/>
      <c r="S408" s="86"/>
      <c r="T408" s="86"/>
      <c r="U408" s="86"/>
      <c r="V408" s="86"/>
      <c r="W408" s="86"/>
      <c r="X408" s="86"/>
      <c r="Y408" s="86"/>
    </row>
    <row r="409" spans="3:25" x14ac:dyDescent="0.3">
      <c r="C409" s="40"/>
      <c r="Q409" s="86"/>
      <c r="R409" s="86"/>
      <c r="S409" s="86"/>
      <c r="T409" s="86"/>
      <c r="U409" s="86"/>
      <c r="V409" s="86"/>
      <c r="W409" s="86"/>
      <c r="X409" s="86"/>
      <c r="Y409" s="86"/>
    </row>
    <row r="410" spans="3:25" x14ac:dyDescent="0.3">
      <c r="C410" s="40"/>
      <c r="Q410" s="86"/>
      <c r="R410" s="86"/>
      <c r="S410" s="86"/>
      <c r="T410" s="86"/>
      <c r="U410" s="86"/>
      <c r="V410" s="86"/>
      <c r="W410" s="86"/>
      <c r="X410" s="86"/>
      <c r="Y410" s="86"/>
    </row>
    <row r="411" spans="3:25" x14ac:dyDescent="0.3">
      <c r="C411" s="40"/>
      <c r="Q411" s="86"/>
      <c r="R411" s="86"/>
      <c r="S411" s="86"/>
      <c r="T411" s="86"/>
      <c r="U411" s="86"/>
      <c r="V411" s="86"/>
      <c r="W411" s="86"/>
      <c r="X411" s="86"/>
      <c r="Y411" s="86"/>
    </row>
    <row r="412" spans="3:25" x14ac:dyDescent="0.3">
      <c r="C412" s="40"/>
      <c r="Q412" s="86"/>
      <c r="R412" s="86"/>
      <c r="S412" s="86"/>
      <c r="T412" s="86"/>
      <c r="U412" s="86"/>
      <c r="V412" s="86"/>
      <c r="W412" s="86"/>
      <c r="X412" s="86"/>
      <c r="Y412" s="86"/>
    </row>
    <row r="413" spans="3:25" x14ac:dyDescent="0.3">
      <c r="C413" s="40"/>
      <c r="Q413" s="86"/>
      <c r="R413" s="86"/>
      <c r="S413" s="86"/>
      <c r="T413" s="86"/>
      <c r="U413" s="86"/>
      <c r="V413" s="86"/>
      <c r="W413" s="86"/>
      <c r="X413" s="86"/>
      <c r="Y413" s="86"/>
    </row>
    <row r="414" spans="3:25" x14ac:dyDescent="0.3">
      <c r="C414" s="40"/>
      <c r="Q414" s="86"/>
      <c r="R414" s="86"/>
      <c r="S414" s="86"/>
      <c r="T414" s="86"/>
      <c r="U414" s="86"/>
      <c r="V414" s="86"/>
      <c r="W414" s="86"/>
      <c r="X414" s="86"/>
      <c r="Y414" s="86"/>
    </row>
    <row r="415" spans="3:25" x14ac:dyDescent="0.3">
      <c r="C415" s="40"/>
      <c r="Q415" s="86"/>
      <c r="R415" s="86"/>
      <c r="S415" s="86"/>
      <c r="T415" s="86"/>
      <c r="U415" s="86"/>
      <c r="V415" s="86"/>
      <c r="W415" s="86"/>
      <c r="X415" s="86"/>
      <c r="Y415" s="86"/>
    </row>
    <row r="416" spans="3:25" x14ac:dyDescent="0.3">
      <c r="C416" s="40"/>
      <c r="Q416" s="86"/>
      <c r="R416" s="86"/>
      <c r="S416" s="86"/>
      <c r="T416" s="86"/>
      <c r="U416" s="86"/>
      <c r="V416" s="86"/>
      <c r="W416" s="86"/>
      <c r="X416" s="86"/>
      <c r="Y416" s="86"/>
    </row>
    <row r="417" spans="3:25" x14ac:dyDescent="0.3">
      <c r="C417" s="40"/>
      <c r="Q417" s="86"/>
      <c r="R417" s="86"/>
      <c r="S417" s="86"/>
      <c r="T417" s="86"/>
      <c r="U417" s="86"/>
      <c r="V417" s="86"/>
      <c r="W417" s="86"/>
      <c r="X417" s="86"/>
      <c r="Y417" s="86"/>
    </row>
    <row r="418" spans="3:25" x14ac:dyDescent="0.3">
      <c r="C418" s="40"/>
      <c r="Q418" s="86"/>
      <c r="R418" s="86"/>
      <c r="S418" s="86"/>
      <c r="T418" s="86"/>
      <c r="U418" s="86"/>
      <c r="V418" s="86"/>
      <c r="W418" s="86"/>
      <c r="X418" s="86"/>
      <c r="Y418" s="86"/>
    </row>
    <row r="419" spans="3:25" x14ac:dyDescent="0.3">
      <c r="C419" s="40"/>
      <c r="Q419" s="86"/>
      <c r="R419" s="86"/>
      <c r="S419" s="86"/>
      <c r="T419" s="86"/>
      <c r="U419" s="86"/>
      <c r="V419" s="86"/>
      <c r="W419" s="86"/>
      <c r="X419" s="86"/>
      <c r="Y419" s="86"/>
    </row>
    <row r="420" spans="3:25" x14ac:dyDescent="0.3">
      <c r="C420" s="40"/>
      <c r="Q420" s="86"/>
      <c r="R420" s="86"/>
      <c r="S420" s="86"/>
      <c r="T420" s="86"/>
      <c r="U420" s="86"/>
      <c r="V420" s="86"/>
      <c r="W420" s="86"/>
      <c r="X420" s="86"/>
      <c r="Y420" s="86"/>
    </row>
    <row r="421" spans="3:25" x14ac:dyDescent="0.3">
      <c r="C421" s="40"/>
      <c r="Q421" s="86"/>
      <c r="R421" s="86"/>
      <c r="S421" s="86"/>
      <c r="T421" s="86"/>
      <c r="U421" s="86"/>
      <c r="V421" s="86"/>
      <c r="W421" s="86"/>
      <c r="X421" s="86"/>
      <c r="Y421" s="86"/>
    </row>
    <row r="422" spans="3:25" x14ac:dyDescent="0.3">
      <c r="C422" s="40"/>
      <c r="Q422" s="86"/>
      <c r="R422" s="86"/>
      <c r="S422" s="86"/>
      <c r="T422" s="86"/>
      <c r="U422" s="86"/>
      <c r="V422" s="86"/>
      <c r="W422" s="86"/>
      <c r="X422" s="86"/>
      <c r="Y422" s="86"/>
    </row>
    <row r="423" spans="3:25" x14ac:dyDescent="0.3">
      <c r="C423" s="40"/>
      <c r="Q423" s="86"/>
      <c r="R423" s="86"/>
      <c r="S423" s="86"/>
      <c r="T423" s="86"/>
      <c r="U423" s="86"/>
      <c r="V423" s="86"/>
      <c r="W423" s="86"/>
      <c r="X423" s="86"/>
      <c r="Y423" s="86"/>
    </row>
    <row r="424" spans="3:25" x14ac:dyDescent="0.3">
      <c r="C424" s="40"/>
      <c r="Q424" s="86"/>
      <c r="R424" s="86"/>
      <c r="S424" s="86"/>
      <c r="T424" s="86"/>
      <c r="U424" s="86"/>
      <c r="V424" s="86"/>
      <c r="W424" s="86"/>
      <c r="X424" s="86"/>
      <c r="Y424" s="86"/>
    </row>
    <row r="425" spans="3:25" x14ac:dyDescent="0.3">
      <c r="C425" s="40"/>
      <c r="Q425" s="86"/>
      <c r="R425" s="86"/>
      <c r="S425" s="86"/>
      <c r="T425" s="86"/>
      <c r="U425" s="86"/>
      <c r="V425" s="86"/>
      <c r="W425" s="86"/>
      <c r="X425" s="86"/>
      <c r="Y425" s="86"/>
    </row>
    <row r="426" spans="3:25" x14ac:dyDescent="0.3">
      <c r="C426" s="40"/>
      <c r="Q426" s="86"/>
      <c r="R426" s="86"/>
      <c r="S426" s="86"/>
      <c r="T426" s="86"/>
      <c r="U426" s="86"/>
      <c r="V426" s="86"/>
      <c r="W426" s="86"/>
      <c r="X426" s="86"/>
      <c r="Y426" s="86"/>
    </row>
    <row r="427" spans="3:25" x14ac:dyDescent="0.3">
      <c r="C427" s="40"/>
      <c r="Q427" s="86"/>
      <c r="R427" s="86"/>
      <c r="S427" s="86"/>
      <c r="T427" s="86"/>
      <c r="U427" s="86"/>
      <c r="V427" s="86"/>
      <c r="W427" s="86"/>
      <c r="X427" s="86"/>
      <c r="Y427" s="86"/>
    </row>
    <row r="428" spans="3:25" x14ac:dyDescent="0.3">
      <c r="C428" s="40"/>
      <c r="Q428" s="86"/>
      <c r="R428" s="86"/>
      <c r="S428" s="86"/>
      <c r="T428" s="86"/>
      <c r="U428" s="86"/>
      <c r="V428" s="86"/>
      <c r="W428" s="86"/>
      <c r="X428" s="86"/>
      <c r="Y428" s="86"/>
    </row>
    <row r="429" spans="3:25" x14ac:dyDescent="0.3">
      <c r="C429" s="40"/>
      <c r="Q429" s="86"/>
      <c r="R429" s="86"/>
      <c r="S429" s="86"/>
      <c r="T429" s="86"/>
      <c r="U429" s="86"/>
      <c r="V429" s="86"/>
      <c r="W429" s="86"/>
      <c r="X429" s="86"/>
      <c r="Y429" s="86"/>
    </row>
    <row r="430" spans="3:25" x14ac:dyDescent="0.3">
      <c r="C430" s="40"/>
      <c r="Q430" s="86"/>
      <c r="R430" s="86"/>
      <c r="S430" s="86"/>
      <c r="T430" s="86"/>
      <c r="U430" s="86"/>
      <c r="V430" s="86"/>
      <c r="W430" s="86"/>
      <c r="X430" s="86"/>
      <c r="Y430" s="86"/>
    </row>
    <row r="431" spans="3:25" x14ac:dyDescent="0.3">
      <c r="C431" s="40"/>
      <c r="Q431" s="86"/>
      <c r="R431" s="86"/>
      <c r="S431" s="86"/>
      <c r="T431" s="86"/>
      <c r="U431" s="86"/>
      <c r="V431" s="86"/>
      <c r="W431" s="86"/>
      <c r="X431" s="86"/>
      <c r="Y431" s="86"/>
    </row>
    <row r="432" spans="3:25" x14ac:dyDescent="0.3">
      <c r="C432" s="40"/>
      <c r="Q432" s="86"/>
      <c r="R432" s="86"/>
      <c r="S432" s="86"/>
      <c r="T432" s="86"/>
      <c r="U432" s="86"/>
      <c r="V432" s="86"/>
      <c r="W432" s="86"/>
      <c r="X432" s="86"/>
      <c r="Y432" s="86"/>
    </row>
    <row r="433" spans="3:25" x14ac:dyDescent="0.3">
      <c r="C433" s="40"/>
      <c r="Q433" s="86"/>
      <c r="R433" s="86"/>
      <c r="S433" s="86"/>
      <c r="T433" s="86"/>
      <c r="U433" s="86"/>
      <c r="V433" s="86"/>
      <c r="W433" s="86"/>
      <c r="X433" s="86"/>
      <c r="Y433" s="86"/>
    </row>
    <row r="434" spans="3:25" x14ac:dyDescent="0.3">
      <c r="C434" s="40"/>
      <c r="Q434" s="86"/>
      <c r="R434" s="86"/>
      <c r="S434" s="86"/>
      <c r="T434" s="86"/>
      <c r="U434" s="86"/>
      <c r="V434" s="86"/>
      <c r="W434" s="86"/>
      <c r="X434" s="86"/>
      <c r="Y434" s="86"/>
    </row>
    <row r="435" spans="3:25" x14ac:dyDescent="0.3">
      <c r="C435" s="40"/>
      <c r="Q435" s="86"/>
      <c r="R435" s="86"/>
      <c r="S435" s="86"/>
      <c r="T435" s="86"/>
      <c r="U435" s="86"/>
      <c r="V435" s="86"/>
      <c r="W435" s="86"/>
      <c r="X435" s="86"/>
      <c r="Y435" s="86"/>
    </row>
    <row r="436" spans="3:25" x14ac:dyDescent="0.3">
      <c r="C436" s="40"/>
      <c r="Q436" s="86"/>
      <c r="R436" s="86"/>
      <c r="S436" s="86"/>
      <c r="T436" s="86"/>
      <c r="U436" s="86"/>
      <c r="V436" s="86"/>
      <c r="W436" s="86"/>
      <c r="X436" s="86"/>
      <c r="Y436" s="86"/>
    </row>
    <row r="437" spans="3:25" x14ac:dyDescent="0.3">
      <c r="C437" s="40"/>
      <c r="Q437" s="86"/>
      <c r="R437" s="86"/>
      <c r="S437" s="86"/>
      <c r="T437" s="86"/>
      <c r="U437" s="86"/>
      <c r="V437" s="86"/>
      <c r="W437" s="86"/>
      <c r="X437" s="86"/>
      <c r="Y437" s="86"/>
    </row>
    <row r="438" spans="3:25" x14ac:dyDescent="0.3">
      <c r="C438" s="40"/>
      <c r="Q438" s="86"/>
      <c r="R438" s="86"/>
      <c r="S438" s="86"/>
      <c r="T438" s="86"/>
      <c r="U438" s="86"/>
      <c r="V438" s="86"/>
      <c r="W438" s="86"/>
      <c r="X438" s="86"/>
      <c r="Y438" s="86"/>
    </row>
    <row r="439" spans="3:25" x14ac:dyDescent="0.3">
      <c r="C439" s="40"/>
      <c r="Q439" s="86"/>
      <c r="R439" s="86"/>
      <c r="S439" s="86"/>
      <c r="T439" s="86"/>
      <c r="U439" s="86"/>
      <c r="V439" s="86"/>
      <c r="W439" s="86"/>
      <c r="X439" s="86"/>
      <c r="Y439" s="86"/>
    </row>
    <row r="440" spans="3:25" x14ac:dyDescent="0.3">
      <c r="C440" s="40"/>
      <c r="Q440" s="86"/>
      <c r="R440" s="86"/>
      <c r="S440" s="86"/>
      <c r="T440" s="86"/>
      <c r="U440" s="86"/>
      <c r="V440" s="86"/>
      <c r="W440" s="86"/>
      <c r="X440" s="86"/>
      <c r="Y440" s="86"/>
    </row>
    <row r="441" spans="3:25" x14ac:dyDescent="0.3">
      <c r="C441" s="40"/>
      <c r="Q441" s="86"/>
      <c r="R441" s="86"/>
      <c r="S441" s="86"/>
      <c r="T441" s="86"/>
      <c r="U441" s="86"/>
      <c r="V441" s="86"/>
      <c r="W441" s="86"/>
      <c r="X441" s="86"/>
      <c r="Y441" s="86"/>
    </row>
    <row r="442" spans="3:25" x14ac:dyDescent="0.3">
      <c r="C442" s="40"/>
      <c r="Q442" s="86"/>
      <c r="R442" s="86"/>
      <c r="S442" s="86"/>
      <c r="T442" s="86"/>
      <c r="U442" s="86"/>
      <c r="V442" s="86"/>
      <c r="W442" s="86"/>
      <c r="X442" s="86"/>
      <c r="Y442" s="86"/>
    </row>
    <row r="443" spans="3:25" x14ac:dyDescent="0.3">
      <c r="C443" s="40"/>
      <c r="Q443" s="86"/>
      <c r="R443" s="86"/>
      <c r="S443" s="86"/>
      <c r="T443" s="86"/>
      <c r="U443" s="86"/>
      <c r="V443" s="86"/>
      <c r="W443" s="86"/>
      <c r="X443" s="86"/>
      <c r="Y443" s="86"/>
    </row>
    <row r="444" spans="3:25" x14ac:dyDescent="0.3">
      <c r="C444" s="40"/>
      <c r="Q444" s="86"/>
      <c r="R444" s="86"/>
      <c r="S444" s="86"/>
      <c r="T444" s="86"/>
      <c r="U444" s="86"/>
      <c r="V444" s="86"/>
      <c r="W444" s="86"/>
      <c r="X444" s="86"/>
      <c r="Y444" s="86"/>
    </row>
    <row r="445" spans="3:25" x14ac:dyDescent="0.3">
      <c r="C445" s="40"/>
      <c r="Q445" s="86"/>
      <c r="R445" s="86"/>
      <c r="S445" s="86"/>
      <c r="T445" s="86"/>
      <c r="U445" s="86"/>
      <c r="V445" s="86"/>
      <c r="W445" s="86"/>
      <c r="X445" s="86"/>
      <c r="Y445" s="86"/>
    </row>
    <row r="446" spans="3:25" x14ac:dyDescent="0.3">
      <c r="C446" s="40"/>
      <c r="Q446" s="86"/>
      <c r="R446" s="86"/>
      <c r="S446" s="86"/>
      <c r="T446" s="86"/>
      <c r="U446" s="86"/>
      <c r="V446" s="86"/>
      <c r="W446" s="86"/>
      <c r="X446" s="86"/>
      <c r="Y446" s="86"/>
    </row>
    <row r="447" spans="3:25" x14ac:dyDescent="0.3">
      <c r="C447" s="40"/>
      <c r="Q447" s="86"/>
      <c r="R447" s="86"/>
      <c r="S447" s="86"/>
      <c r="T447" s="86"/>
      <c r="U447" s="86"/>
      <c r="V447" s="86"/>
      <c r="W447" s="86"/>
      <c r="X447" s="86"/>
      <c r="Y447" s="86"/>
    </row>
    <row r="448" spans="3:25" x14ac:dyDescent="0.3">
      <c r="C448" s="40"/>
      <c r="Q448" s="86"/>
      <c r="R448" s="86"/>
      <c r="S448" s="86"/>
      <c r="T448" s="86"/>
      <c r="U448" s="86"/>
      <c r="V448" s="86"/>
      <c r="W448" s="86"/>
      <c r="X448" s="86"/>
      <c r="Y448" s="86"/>
    </row>
    <row r="449" spans="3:25" x14ac:dyDescent="0.3">
      <c r="C449" s="40"/>
      <c r="Q449" s="86"/>
      <c r="R449" s="86"/>
      <c r="S449" s="86"/>
      <c r="T449" s="86"/>
      <c r="U449" s="86"/>
      <c r="V449" s="86"/>
      <c r="W449" s="86"/>
      <c r="X449" s="86"/>
      <c r="Y449" s="86"/>
    </row>
    <row r="450" spans="3:25" x14ac:dyDescent="0.3">
      <c r="C450" s="40"/>
      <c r="Q450" s="86"/>
      <c r="R450" s="86"/>
      <c r="S450" s="86"/>
      <c r="T450" s="86"/>
      <c r="U450" s="86"/>
      <c r="V450" s="86"/>
      <c r="W450" s="86"/>
      <c r="X450" s="86"/>
      <c r="Y450" s="86"/>
    </row>
    <row r="451" spans="3:25" x14ac:dyDescent="0.3">
      <c r="C451" s="40"/>
      <c r="Q451" s="86"/>
      <c r="R451" s="86"/>
      <c r="S451" s="86"/>
      <c r="T451" s="86"/>
      <c r="U451" s="86"/>
      <c r="V451" s="86"/>
      <c r="W451" s="86"/>
      <c r="X451" s="86"/>
      <c r="Y451" s="86"/>
    </row>
    <row r="452" spans="3:25" x14ac:dyDescent="0.3">
      <c r="C452" s="40"/>
      <c r="Q452" s="86"/>
      <c r="R452" s="86"/>
      <c r="S452" s="86"/>
      <c r="T452" s="86"/>
      <c r="U452" s="86"/>
      <c r="V452" s="86"/>
      <c r="W452" s="86"/>
      <c r="X452" s="86"/>
      <c r="Y452" s="86"/>
    </row>
    <row r="453" spans="3:25" x14ac:dyDescent="0.3">
      <c r="C453" s="40"/>
      <c r="Q453" s="86"/>
      <c r="R453" s="86"/>
      <c r="S453" s="86"/>
      <c r="T453" s="86"/>
      <c r="U453" s="86"/>
      <c r="V453" s="86"/>
      <c r="W453" s="86"/>
      <c r="X453" s="86"/>
      <c r="Y453" s="86"/>
    </row>
    <row r="454" spans="3:25" x14ac:dyDescent="0.3">
      <c r="C454" s="40"/>
    </row>
    <row r="455" spans="3:25" x14ac:dyDescent="0.3">
      <c r="C455" s="40"/>
    </row>
    <row r="456" spans="3:25" x14ac:dyDescent="0.3">
      <c r="C456" s="40"/>
    </row>
    <row r="457" spans="3:25" x14ac:dyDescent="0.3">
      <c r="C457" s="40"/>
    </row>
    <row r="458" spans="3:25" x14ac:dyDescent="0.3">
      <c r="C458" s="40"/>
    </row>
    <row r="459" spans="3:25" x14ac:dyDescent="0.3">
      <c r="C459" s="40"/>
    </row>
    <row r="460" spans="3:25" x14ac:dyDescent="0.3">
      <c r="C460" s="40"/>
    </row>
    <row r="461" spans="3:25" x14ac:dyDescent="0.3">
      <c r="C461" s="40"/>
    </row>
    <row r="462" spans="3:25" x14ac:dyDescent="0.3">
      <c r="C462" s="40"/>
    </row>
    <row r="463" spans="3:25" x14ac:dyDescent="0.3">
      <c r="C463" s="40"/>
    </row>
    <row r="464" spans="3:25" x14ac:dyDescent="0.3">
      <c r="C464" s="40"/>
    </row>
    <row r="465" spans="3:3" x14ac:dyDescent="0.3">
      <c r="C465" s="40"/>
    </row>
    <row r="466" spans="3:3" x14ac:dyDescent="0.3">
      <c r="C466" s="40"/>
    </row>
    <row r="467" spans="3:3" x14ac:dyDescent="0.3">
      <c r="C467" s="40"/>
    </row>
    <row r="468" spans="3:3" x14ac:dyDescent="0.3">
      <c r="C468" s="40"/>
    </row>
    <row r="469" spans="3:3" x14ac:dyDescent="0.3">
      <c r="C469" s="40"/>
    </row>
    <row r="470" spans="3:3" x14ac:dyDescent="0.3">
      <c r="C470" s="40"/>
    </row>
    <row r="471" spans="3:3" x14ac:dyDescent="0.3">
      <c r="C471" s="40"/>
    </row>
    <row r="472" spans="3:3" x14ac:dyDescent="0.3">
      <c r="C472" s="40"/>
    </row>
    <row r="473" spans="3:3" x14ac:dyDescent="0.3">
      <c r="C473" s="40"/>
    </row>
    <row r="474" spans="3:3" x14ac:dyDescent="0.3">
      <c r="C474" s="40"/>
    </row>
    <row r="475" spans="3:3" x14ac:dyDescent="0.3">
      <c r="C475" s="40"/>
    </row>
    <row r="476" spans="3:3" x14ac:dyDescent="0.3">
      <c r="C476" s="40"/>
    </row>
    <row r="477" spans="3:3" x14ac:dyDescent="0.3">
      <c r="C477" s="40"/>
    </row>
    <row r="478" spans="3:3" x14ac:dyDescent="0.3">
      <c r="C478" s="40"/>
    </row>
    <row r="479" spans="3:3" x14ac:dyDescent="0.3">
      <c r="C479" s="40"/>
    </row>
    <row r="480" spans="3:3" x14ac:dyDescent="0.3">
      <c r="C480" s="40"/>
    </row>
    <row r="481" spans="3:3" x14ac:dyDescent="0.3">
      <c r="C481" s="40"/>
    </row>
    <row r="482" spans="3:3" x14ac:dyDescent="0.3">
      <c r="C482" s="40"/>
    </row>
    <row r="483" spans="3:3" x14ac:dyDescent="0.3">
      <c r="C483" s="40"/>
    </row>
    <row r="484" spans="3:3" x14ac:dyDescent="0.3">
      <c r="C484" s="40"/>
    </row>
    <row r="485" spans="3:3" x14ac:dyDescent="0.3">
      <c r="C485" s="40"/>
    </row>
    <row r="486" spans="3:3" x14ac:dyDescent="0.3">
      <c r="C486" s="40"/>
    </row>
    <row r="487" spans="3:3" x14ac:dyDescent="0.3">
      <c r="C487" s="40"/>
    </row>
    <row r="488" spans="3:3" x14ac:dyDescent="0.3">
      <c r="C488" s="40"/>
    </row>
    <row r="489" spans="3:3" x14ac:dyDescent="0.3">
      <c r="C489" s="40"/>
    </row>
    <row r="490" spans="3:3" x14ac:dyDescent="0.3">
      <c r="C490" s="40"/>
    </row>
    <row r="491" spans="3:3" x14ac:dyDescent="0.3">
      <c r="C491" s="40"/>
    </row>
    <row r="492" spans="3:3" x14ac:dyDescent="0.3">
      <c r="C492" s="40"/>
    </row>
    <row r="493" spans="3:3" x14ac:dyDescent="0.3">
      <c r="C493" s="40"/>
    </row>
    <row r="494" spans="3:3" x14ac:dyDescent="0.3">
      <c r="C494" s="40"/>
    </row>
    <row r="495" spans="3:3" x14ac:dyDescent="0.3">
      <c r="C495" s="40"/>
    </row>
    <row r="496" spans="3:3" x14ac:dyDescent="0.3">
      <c r="C496" s="40"/>
    </row>
    <row r="497" spans="3:3" x14ac:dyDescent="0.3">
      <c r="C497" s="40"/>
    </row>
    <row r="498" spans="3:3" x14ac:dyDescent="0.3">
      <c r="C498" s="40"/>
    </row>
    <row r="499" spans="3:3" x14ac:dyDescent="0.3">
      <c r="C499" s="40"/>
    </row>
    <row r="500" spans="3:3" x14ac:dyDescent="0.3">
      <c r="C500" s="40"/>
    </row>
    <row r="501" spans="3:3" x14ac:dyDescent="0.3">
      <c r="C501" s="40"/>
    </row>
    <row r="502" spans="3:3" x14ac:dyDescent="0.3">
      <c r="C502" s="40"/>
    </row>
    <row r="503" spans="3:3" x14ac:dyDescent="0.3">
      <c r="C503" s="40"/>
    </row>
    <row r="504" spans="3:3" x14ac:dyDescent="0.3">
      <c r="C504" s="40"/>
    </row>
    <row r="505" spans="3:3" x14ac:dyDescent="0.3">
      <c r="C505" s="40"/>
    </row>
    <row r="506" spans="3:3" x14ac:dyDescent="0.3">
      <c r="C506" s="40"/>
    </row>
    <row r="507" spans="3:3" x14ac:dyDescent="0.3">
      <c r="C507" s="40"/>
    </row>
    <row r="508" spans="3:3" x14ac:dyDescent="0.3">
      <c r="C508" s="40"/>
    </row>
    <row r="509" spans="3:3" x14ac:dyDescent="0.3">
      <c r="C509" s="40"/>
    </row>
    <row r="510" spans="3:3" x14ac:dyDescent="0.3">
      <c r="C510" s="40"/>
    </row>
    <row r="511" spans="3:3" x14ac:dyDescent="0.3">
      <c r="C511" s="40"/>
    </row>
    <row r="512" spans="3:3" x14ac:dyDescent="0.3">
      <c r="C512" s="40"/>
    </row>
    <row r="513" spans="3:3" x14ac:dyDescent="0.3">
      <c r="C513" s="40"/>
    </row>
    <row r="514" spans="3:3" x14ac:dyDescent="0.3">
      <c r="C514" s="40"/>
    </row>
    <row r="515" spans="3:3" x14ac:dyDescent="0.3">
      <c r="C515" s="40"/>
    </row>
    <row r="516" spans="3:3" x14ac:dyDescent="0.3">
      <c r="C516" s="40"/>
    </row>
    <row r="517" spans="3:3" x14ac:dyDescent="0.3">
      <c r="C517" s="40"/>
    </row>
    <row r="518" spans="3:3" x14ac:dyDescent="0.3">
      <c r="C518" s="40"/>
    </row>
    <row r="519" spans="3:3" x14ac:dyDescent="0.3">
      <c r="C519" s="40"/>
    </row>
    <row r="520" spans="3:3" x14ac:dyDescent="0.3">
      <c r="C520" s="40"/>
    </row>
    <row r="521" spans="3:3" x14ac:dyDescent="0.3">
      <c r="C521" s="40"/>
    </row>
    <row r="522" spans="3:3" x14ac:dyDescent="0.3">
      <c r="C522" s="40"/>
    </row>
    <row r="523" spans="3:3" x14ac:dyDescent="0.3">
      <c r="C523" s="40"/>
    </row>
    <row r="524" spans="3:3" x14ac:dyDescent="0.3">
      <c r="C524" s="40"/>
    </row>
    <row r="525" spans="3:3" x14ac:dyDescent="0.3">
      <c r="C525" s="40"/>
    </row>
    <row r="526" spans="3:3" x14ac:dyDescent="0.3">
      <c r="C526" s="40"/>
    </row>
    <row r="527" spans="3:3" x14ac:dyDescent="0.3">
      <c r="C527" s="40"/>
    </row>
    <row r="528" spans="3:3" x14ac:dyDescent="0.3">
      <c r="C528" s="40"/>
    </row>
    <row r="529" spans="3:3" x14ac:dyDescent="0.3">
      <c r="C529" s="40"/>
    </row>
    <row r="530" spans="3:3" x14ac:dyDescent="0.3">
      <c r="C530" s="40"/>
    </row>
    <row r="531" spans="3:3" x14ac:dyDescent="0.3">
      <c r="C531" s="40"/>
    </row>
    <row r="532" spans="3:3" x14ac:dyDescent="0.3">
      <c r="C532" s="40"/>
    </row>
    <row r="533" spans="3:3" x14ac:dyDescent="0.3">
      <c r="C533" s="40"/>
    </row>
    <row r="534" spans="3:3" x14ac:dyDescent="0.3">
      <c r="C534" s="40"/>
    </row>
    <row r="535" spans="3:3" x14ac:dyDescent="0.3">
      <c r="C535" s="40"/>
    </row>
    <row r="536" spans="3:3" x14ac:dyDescent="0.3">
      <c r="C536" s="40"/>
    </row>
    <row r="537" spans="3:3" x14ac:dyDescent="0.3">
      <c r="C537" s="40"/>
    </row>
    <row r="538" spans="3:3" x14ac:dyDescent="0.3">
      <c r="C538" s="40"/>
    </row>
    <row r="539" spans="3:3" x14ac:dyDescent="0.3">
      <c r="C539" s="40"/>
    </row>
    <row r="540" spans="3:3" x14ac:dyDescent="0.3">
      <c r="C540" s="40"/>
    </row>
    <row r="541" spans="3:3" x14ac:dyDescent="0.3">
      <c r="C541" s="40"/>
    </row>
    <row r="542" spans="3:3" x14ac:dyDescent="0.3">
      <c r="C542" s="40"/>
    </row>
    <row r="543" spans="3:3" x14ac:dyDescent="0.3">
      <c r="C543" s="40"/>
    </row>
    <row r="544" spans="3:3" x14ac:dyDescent="0.3">
      <c r="C544" s="40"/>
    </row>
    <row r="545" spans="3:3" x14ac:dyDescent="0.3">
      <c r="C545" s="40"/>
    </row>
    <row r="546" spans="3:3" x14ac:dyDescent="0.3">
      <c r="C546" s="40"/>
    </row>
    <row r="547" spans="3:3" x14ac:dyDescent="0.3">
      <c r="C547" s="40"/>
    </row>
    <row r="548" spans="3:3" x14ac:dyDescent="0.3">
      <c r="C548" s="40"/>
    </row>
    <row r="549" spans="3:3" x14ac:dyDescent="0.3">
      <c r="C549" s="40"/>
    </row>
    <row r="550" spans="3:3" x14ac:dyDescent="0.3">
      <c r="C550" s="40"/>
    </row>
    <row r="551" spans="3:3" x14ac:dyDescent="0.3">
      <c r="C551" s="40"/>
    </row>
    <row r="552" spans="3:3" x14ac:dyDescent="0.3">
      <c r="C552" s="40"/>
    </row>
    <row r="553" spans="3:3" x14ac:dyDescent="0.3">
      <c r="C553" s="40"/>
    </row>
    <row r="554" spans="3:3" x14ac:dyDescent="0.3">
      <c r="C554" s="40"/>
    </row>
    <row r="555" spans="3:3" x14ac:dyDescent="0.3">
      <c r="C555" s="40"/>
    </row>
    <row r="556" spans="3:3" x14ac:dyDescent="0.3">
      <c r="C556" s="40"/>
    </row>
    <row r="557" spans="3:3" x14ac:dyDescent="0.3">
      <c r="C557" s="40"/>
    </row>
    <row r="558" spans="3:3" x14ac:dyDescent="0.3">
      <c r="C558" s="40"/>
    </row>
    <row r="559" spans="3:3" x14ac:dyDescent="0.3">
      <c r="C559" s="40"/>
    </row>
    <row r="560" spans="3:3" x14ac:dyDescent="0.3">
      <c r="C560" s="40"/>
    </row>
    <row r="561" spans="3:3" x14ac:dyDescent="0.3">
      <c r="C561" s="40"/>
    </row>
    <row r="562" spans="3:3" x14ac:dyDescent="0.3">
      <c r="C562" s="40"/>
    </row>
    <row r="563" spans="3:3" x14ac:dyDescent="0.3">
      <c r="C563" s="40"/>
    </row>
    <row r="564" spans="3:3" x14ac:dyDescent="0.3">
      <c r="C564" s="40"/>
    </row>
    <row r="565" spans="3:3" x14ac:dyDescent="0.3">
      <c r="C565" s="40"/>
    </row>
    <row r="566" spans="3:3" x14ac:dyDescent="0.3">
      <c r="C566" s="40"/>
    </row>
    <row r="567" spans="3:3" x14ac:dyDescent="0.3">
      <c r="C567" s="40"/>
    </row>
    <row r="568" spans="3:3" x14ac:dyDescent="0.3">
      <c r="C568" s="40"/>
    </row>
    <row r="569" spans="3:3" x14ac:dyDescent="0.3">
      <c r="C569" s="40"/>
    </row>
    <row r="570" spans="3:3" x14ac:dyDescent="0.3">
      <c r="C570" s="40"/>
    </row>
    <row r="571" spans="3:3" x14ac:dyDescent="0.3">
      <c r="C571" s="40"/>
    </row>
    <row r="572" spans="3:3" x14ac:dyDescent="0.3">
      <c r="C572" s="40"/>
    </row>
    <row r="573" spans="3:3" x14ac:dyDescent="0.3">
      <c r="C573" s="40"/>
    </row>
    <row r="574" spans="3:3" x14ac:dyDescent="0.3">
      <c r="C574" s="40"/>
    </row>
    <row r="575" spans="3:3" x14ac:dyDescent="0.3">
      <c r="C575" s="40"/>
    </row>
    <row r="576" spans="3:3" x14ac:dyDescent="0.3">
      <c r="C576" s="40"/>
    </row>
    <row r="577" spans="3:3" x14ac:dyDescent="0.3">
      <c r="C577" s="40"/>
    </row>
    <row r="578" spans="3:3" x14ac:dyDescent="0.3">
      <c r="C578" s="40"/>
    </row>
    <row r="579" spans="3:3" x14ac:dyDescent="0.3">
      <c r="C579" s="40"/>
    </row>
    <row r="580" spans="3:3" x14ac:dyDescent="0.3">
      <c r="C580" s="40"/>
    </row>
    <row r="581" spans="3:3" x14ac:dyDescent="0.3">
      <c r="C581" s="40"/>
    </row>
    <row r="582" spans="3:3" x14ac:dyDescent="0.3">
      <c r="C582" s="40"/>
    </row>
    <row r="583" spans="3:3" x14ac:dyDescent="0.3">
      <c r="C583" s="40"/>
    </row>
    <row r="584" spans="3:3" x14ac:dyDescent="0.3">
      <c r="C584" s="40"/>
    </row>
    <row r="585" spans="3:3" x14ac:dyDescent="0.3">
      <c r="C585" s="40"/>
    </row>
    <row r="586" spans="3:3" x14ac:dyDescent="0.3">
      <c r="C586" s="40"/>
    </row>
    <row r="587" spans="3:3" x14ac:dyDescent="0.3">
      <c r="C587" s="40"/>
    </row>
    <row r="588" spans="3:3" x14ac:dyDescent="0.3">
      <c r="C588" s="40"/>
    </row>
    <row r="589" spans="3:3" x14ac:dyDescent="0.3">
      <c r="C589" s="40"/>
    </row>
    <row r="590" spans="3:3" x14ac:dyDescent="0.3">
      <c r="C590" s="40"/>
    </row>
    <row r="591" spans="3:3" x14ac:dyDescent="0.3">
      <c r="C591" s="40"/>
    </row>
    <row r="592" spans="3:3" x14ac:dyDescent="0.3">
      <c r="C592" s="40"/>
    </row>
    <row r="593" spans="3:3" x14ac:dyDescent="0.3">
      <c r="C593" s="40"/>
    </row>
    <row r="594" spans="3:3" x14ac:dyDescent="0.3">
      <c r="C594" s="40"/>
    </row>
    <row r="595" spans="3:3" x14ac:dyDescent="0.3">
      <c r="C595" s="40"/>
    </row>
    <row r="596" spans="3:3" x14ac:dyDescent="0.3">
      <c r="C596" s="40"/>
    </row>
    <row r="597" spans="3:3" x14ac:dyDescent="0.3">
      <c r="C597" s="40"/>
    </row>
    <row r="598" spans="3:3" x14ac:dyDescent="0.3">
      <c r="C598" s="40"/>
    </row>
    <row r="599" spans="3:3" x14ac:dyDescent="0.3">
      <c r="C599" s="40"/>
    </row>
    <row r="600" spans="3:3" x14ac:dyDescent="0.3">
      <c r="C600" s="40"/>
    </row>
    <row r="601" spans="3:3" x14ac:dyDescent="0.3">
      <c r="C601" s="40"/>
    </row>
    <row r="602" spans="3:3" x14ac:dyDescent="0.3">
      <c r="C602" s="40"/>
    </row>
    <row r="603" spans="3:3" x14ac:dyDescent="0.3">
      <c r="C603" s="40"/>
    </row>
    <row r="604" spans="3:3" x14ac:dyDescent="0.3">
      <c r="C604" s="40"/>
    </row>
    <row r="605" spans="3:3" x14ac:dyDescent="0.3">
      <c r="C605" s="40"/>
    </row>
    <row r="606" spans="3:3" x14ac:dyDescent="0.3">
      <c r="C606" s="40"/>
    </row>
    <row r="607" spans="3:3" x14ac:dyDescent="0.3">
      <c r="C607" s="40"/>
    </row>
    <row r="608" spans="3:3" x14ac:dyDescent="0.3">
      <c r="C608" s="40"/>
    </row>
    <row r="609" spans="3:3" x14ac:dyDescent="0.3">
      <c r="C609" s="40"/>
    </row>
    <row r="610" spans="3:3" x14ac:dyDescent="0.3">
      <c r="C610" s="40"/>
    </row>
    <row r="611" spans="3:3" x14ac:dyDescent="0.3">
      <c r="C611" s="40"/>
    </row>
    <row r="612" spans="3:3" x14ac:dyDescent="0.3">
      <c r="C612" s="40"/>
    </row>
    <row r="613" spans="3:3" x14ac:dyDescent="0.3">
      <c r="C613" s="40"/>
    </row>
    <row r="614" spans="3:3" x14ac:dyDescent="0.3">
      <c r="C614" s="40"/>
    </row>
    <row r="615" spans="3:3" x14ac:dyDescent="0.3">
      <c r="C615" s="40"/>
    </row>
    <row r="616" spans="3:3" x14ac:dyDescent="0.3">
      <c r="C616" s="40"/>
    </row>
    <row r="617" spans="3:3" x14ac:dyDescent="0.3">
      <c r="C617" s="40"/>
    </row>
    <row r="618" spans="3:3" x14ac:dyDescent="0.3">
      <c r="C618" s="40"/>
    </row>
    <row r="619" spans="3:3" x14ac:dyDescent="0.3">
      <c r="C619" s="40"/>
    </row>
    <row r="620" spans="3:3" x14ac:dyDescent="0.3">
      <c r="C620" s="40"/>
    </row>
    <row r="621" spans="3:3" x14ac:dyDescent="0.3">
      <c r="C621" s="40"/>
    </row>
    <row r="622" spans="3:3" x14ac:dyDescent="0.3">
      <c r="C622" s="40"/>
    </row>
    <row r="623" spans="3:3" x14ac:dyDescent="0.3">
      <c r="C623" s="40"/>
    </row>
    <row r="624" spans="3:3" x14ac:dyDescent="0.3">
      <c r="C624" s="40"/>
    </row>
    <row r="625" spans="3:3" x14ac:dyDescent="0.3">
      <c r="C625" s="40"/>
    </row>
    <row r="626" spans="3:3" x14ac:dyDescent="0.3">
      <c r="C626" s="40"/>
    </row>
    <row r="627" spans="3:3" x14ac:dyDescent="0.3">
      <c r="C627" s="40"/>
    </row>
    <row r="628" spans="3:3" x14ac:dyDescent="0.3">
      <c r="C628" s="40"/>
    </row>
    <row r="629" spans="3:3" x14ac:dyDescent="0.3">
      <c r="C629" s="40"/>
    </row>
    <row r="630" spans="3:3" x14ac:dyDescent="0.3">
      <c r="C630" s="40"/>
    </row>
    <row r="631" spans="3:3" x14ac:dyDescent="0.3">
      <c r="C631" s="40"/>
    </row>
    <row r="632" spans="3:3" x14ac:dyDescent="0.3">
      <c r="C632" s="40"/>
    </row>
    <row r="633" spans="3:3" x14ac:dyDescent="0.3">
      <c r="C633" s="40"/>
    </row>
    <row r="634" spans="3:3" x14ac:dyDescent="0.3">
      <c r="C634" s="40"/>
    </row>
    <row r="635" spans="3:3" x14ac:dyDescent="0.3">
      <c r="C635" s="40"/>
    </row>
    <row r="636" spans="3:3" x14ac:dyDescent="0.3">
      <c r="C636" s="40"/>
    </row>
    <row r="637" spans="3:3" x14ac:dyDescent="0.3">
      <c r="C637" s="40"/>
    </row>
    <row r="638" spans="3:3" x14ac:dyDescent="0.3">
      <c r="C638" s="40"/>
    </row>
    <row r="639" spans="3:3" x14ac:dyDescent="0.3">
      <c r="C639" s="40"/>
    </row>
    <row r="640" spans="3:3" x14ac:dyDescent="0.3">
      <c r="C640" s="40"/>
    </row>
    <row r="641" spans="3:3" x14ac:dyDescent="0.3">
      <c r="C641" s="40"/>
    </row>
    <row r="642" spans="3:3" x14ac:dyDescent="0.3">
      <c r="C642" s="40"/>
    </row>
    <row r="643" spans="3:3" x14ac:dyDescent="0.3">
      <c r="C643" s="40"/>
    </row>
    <row r="644" spans="3:3" x14ac:dyDescent="0.3">
      <c r="C644" s="40"/>
    </row>
    <row r="645" spans="3:3" x14ac:dyDescent="0.3">
      <c r="C645" s="40"/>
    </row>
    <row r="646" spans="3:3" x14ac:dyDescent="0.3">
      <c r="C646" s="40"/>
    </row>
    <row r="647" spans="3:3" x14ac:dyDescent="0.3">
      <c r="C647" s="40"/>
    </row>
    <row r="648" spans="3:3" x14ac:dyDescent="0.3">
      <c r="C648" s="40"/>
    </row>
    <row r="649" spans="3:3" x14ac:dyDescent="0.3">
      <c r="C649" s="40"/>
    </row>
    <row r="650" spans="3:3" x14ac:dyDescent="0.3">
      <c r="C650" s="40"/>
    </row>
    <row r="651" spans="3:3" x14ac:dyDescent="0.3">
      <c r="C651" s="40"/>
    </row>
    <row r="652" spans="3:3" x14ac:dyDescent="0.3">
      <c r="C652" s="40"/>
    </row>
    <row r="653" spans="3:3" x14ac:dyDescent="0.3">
      <c r="C653" s="40"/>
    </row>
    <row r="654" spans="3:3" x14ac:dyDescent="0.3">
      <c r="C654" s="40"/>
    </row>
    <row r="655" spans="3:3" x14ac:dyDescent="0.3">
      <c r="C655" s="40"/>
    </row>
    <row r="656" spans="3:3" x14ac:dyDescent="0.3">
      <c r="C656" s="40"/>
    </row>
    <row r="657" spans="3:3" x14ac:dyDescent="0.3">
      <c r="C657" s="40"/>
    </row>
    <row r="658" spans="3:3" x14ac:dyDescent="0.3">
      <c r="C658" s="40"/>
    </row>
    <row r="659" spans="3:3" x14ac:dyDescent="0.3">
      <c r="C659" s="40"/>
    </row>
    <row r="660" spans="3:3" x14ac:dyDescent="0.3">
      <c r="C660" s="40"/>
    </row>
    <row r="661" spans="3:3" x14ac:dyDescent="0.3">
      <c r="C661" s="40"/>
    </row>
    <row r="662" spans="3:3" x14ac:dyDescent="0.3">
      <c r="C662" s="40"/>
    </row>
    <row r="663" spans="3:3" x14ac:dyDescent="0.3">
      <c r="C663" s="40"/>
    </row>
    <row r="664" spans="3:3" x14ac:dyDescent="0.3">
      <c r="C664" s="40"/>
    </row>
    <row r="665" spans="3:3" x14ac:dyDescent="0.3">
      <c r="C665" s="40"/>
    </row>
    <row r="666" spans="3:3" x14ac:dyDescent="0.3">
      <c r="C666" s="40"/>
    </row>
    <row r="667" spans="3:3" x14ac:dyDescent="0.3">
      <c r="C667" s="40"/>
    </row>
    <row r="668" spans="3:3" x14ac:dyDescent="0.3">
      <c r="C668" s="40"/>
    </row>
    <row r="669" spans="3:3" x14ac:dyDescent="0.3">
      <c r="C669" s="40"/>
    </row>
    <row r="670" spans="3:3" x14ac:dyDescent="0.3">
      <c r="C670" s="40"/>
    </row>
    <row r="671" spans="3:3" x14ac:dyDescent="0.3">
      <c r="C671" s="40"/>
    </row>
    <row r="672" spans="3:3" x14ac:dyDescent="0.3">
      <c r="C672" s="40"/>
    </row>
    <row r="673" spans="3:3" x14ac:dyDescent="0.3">
      <c r="C673" s="40"/>
    </row>
    <row r="674" spans="3:3" x14ac:dyDescent="0.3">
      <c r="C674" s="40"/>
    </row>
    <row r="675" spans="3:3" x14ac:dyDescent="0.3">
      <c r="C675" s="40"/>
    </row>
    <row r="676" spans="3:3" x14ac:dyDescent="0.3">
      <c r="C676" s="40"/>
    </row>
    <row r="677" spans="3:3" x14ac:dyDescent="0.3">
      <c r="C677" s="40"/>
    </row>
    <row r="678" spans="3:3" x14ac:dyDescent="0.3">
      <c r="C678" s="40"/>
    </row>
    <row r="679" spans="3:3" x14ac:dyDescent="0.3">
      <c r="C679" s="40"/>
    </row>
    <row r="680" spans="3:3" x14ac:dyDescent="0.3">
      <c r="C680" s="40"/>
    </row>
    <row r="681" spans="3:3" x14ac:dyDescent="0.3">
      <c r="C681" s="40"/>
    </row>
    <row r="682" spans="3:3" x14ac:dyDescent="0.3">
      <c r="C682" s="40"/>
    </row>
    <row r="683" spans="3:3" x14ac:dyDescent="0.3">
      <c r="C683" s="40"/>
    </row>
    <row r="684" spans="3:3" x14ac:dyDescent="0.3">
      <c r="C684" s="40"/>
    </row>
    <row r="685" spans="3:3" x14ac:dyDescent="0.3">
      <c r="C685" s="40"/>
    </row>
    <row r="686" spans="3:3" x14ac:dyDescent="0.3">
      <c r="C686" s="40"/>
    </row>
    <row r="687" spans="3:3" x14ac:dyDescent="0.3">
      <c r="C687" s="40"/>
    </row>
    <row r="688" spans="3:3" x14ac:dyDescent="0.3">
      <c r="C688" s="40"/>
    </row>
    <row r="689" spans="3:3" x14ac:dyDescent="0.3">
      <c r="C689" s="40"/>
    </row>
    <row r="690" spans="3:3" x14ac:dyDescent="0.3">
      <c r="C690" s="40"/>
    </row>
    <row r="691" spans="3:3" x14ac:dyDescent="0.3">
      <c r="C691" s="40"/>
    </row>
    <row r="692" spans="3:3" x14ac:dyDescent="0.3">
      <c r="C692" s="40"/>
    </row>
    <row r="693" spans="3:3" x14ac:dyDescent="0.3">
      <c r="C693" s="40"/>
    </row>
    <row r="694" spans="3:3" x14ac:dyDescent="0.3">
      <c r="C694" s="40"/>
    </row>
    <row r="695" spans="3:3" x14ac:dyDescent="0.3">
      <c r="C695" s="40"/>
    </row>
    <row r="696" spans="3:3" x14ac:dyDescent="0.3">
      <c r="C696" s="40"/>
    </row>
    <row r="697" spans="3:3" x14ac:dyDescent="0.3">
      <c r="C697" s="40"/>
    </row>
    <row r="698" spans="3:3" x14ac:dyDescent="0.3">
      <c r="C698" s="40"/>
    </row>
    <row r="699" spans="3:3" x14ac:dyDescent="0.3">
      <c r="C699" s="40"/>
    </row>
    <row r="700" spans="3:3" x14ac:dyDescent="0.3">
      <c r="C700" s="40"/>
    </row>
    <row r="701" spans="3:3" x14ac:dyDescent="0.3">
      <c r="C701" s="40"/>
    </row>
    <row r="702" spans="3:3" x14ac:dyDescent="0.3">
      <c r="C702" s="40"/>
    </row>
    <row r="703" spans="3:3" x14ac:dyDescent="0.3">
      <c r="C703" s="40"/>
    </row>
    <row r="704" spans="3:3" x14ac:dyDescent="0.3">
      <c r="C704" s="40"/>
    </row>
    <row r="705" spans="3:3" x14ac:dyDescent="0.3">
      <c r="C705" s="40"/>
    </row>
    <row r="706" spans="3:3" x14ac:dyDescent="0.3">
      <c r="C706" s="40"/>
    </row>
    <row r="707" spans="3:3" x14ac:dyDescent="0.3">
      <c r="C707" s="40"/>
    </row>
    <row r="708" spans="3:3" x14ac:dyDescent="0.3">
      <c r="C708" s="40"/>
    </row>
    <row r="709" spans="3:3" x14ac:dyDescent="0.3">
      <c r="C709" s="40"/>
    </row>
    <row r="710" spans="3:3" x14ac:dyDescent="0.3">
      <c r="C710" s="40"/>
    </row>
    <row r="711" spans="3:3" x14ac:dyDescent="0.3">
      <c r="C711" s="40"/>
    </row>
    <row r="712" spans="3:3" x14ac:dyDescent="0.3">
      <c r="C712" s="40"/>
    </row>
    <row r="713" spans="3:3" x14ac:dyDescent="0.3">
      <c r="C713" s="40"/>
    </row>
    <row r="714" spans="3:3" x14ac:dyDescent="0.3">
      <c r="C714" s="40"/>
    </row>
    <row r="715" spans="3:3" x14ac:dyDescent="0.3">
      <c r="C715" s="40"/>
    </row>
    <row r="716" spans="3:3" x14ac:dyDescent="0.3">
      <c r="C716" s="40"/>
    </row>
    <row r="717" spans="3:3" x14ac:dyDescent="0.3">
      <c r="C717" s="40"/>
    </row>
    <row r="718" spans="3:3" x14ac:dyDescent="0.3">
      <c r="C718" s="40"/>
    </row>
    <row r="719" spans="3:3" x14ac:dyDescent="0.3">
      <c r="C719" s="40"/>
    </row>
    <row r="720" spans="3:3" x14ac:dyDescent="0.3">
      <c r="C720" s="40"/>
    </row>
    <row r="721" spans="3:3" x14ac:dyDescent="0.3">
      <c r="C721" s="40"/>
    </row>
    <row r="722" spans="3:3" x14ac:dyDescent="0.3">
      <c r="C722" s="40"/>
    </row>
    <row r="723" spans="3:3" x14ac:dyDescent="0.3">
      <c r="C723" s="40"/>
    </row>
    <row r="724" spans="3:3" x14ac:dyDescent="0.3">
      <c r="C724" s="40"/>
    </row>
    <row r="725" spans="3:3" x14ac:dyDescent="0.3">
      <c r="C725" s="40"/>
    </row>
    <row r="726" spans="3:3" x14ac:dyDescent="0.3">
      <c r="C726" s="40"/>
    </row>
    <row r="727" spans="3:3" x14ac:dyDescent="0.3">
      <c r="C727" s="40"/>
    </row>
    <row r="728" spans="3:3" x14ac:dyDescent="0.3">
      <c r="C728" s="40"/>
    </row>
    <row r="729" spans="3:3" x14ac:dyDescent="0.3">
      <c r="C729" s="40"/>
    </row>
    <row r="730" spans="3:3" x14ac:dyDescent="0.3">
      <c r="C730" s="40"/>
    </row>
    <row r="731" spans="3:3" x14ac:dyDescent="0.3">
      <c r="C731" s="40"/>
    </row>
    <row r="732" spans="3:3" x14ac:dyDescent="0.3">
      <c r="C732" s="40"/>
    </row>
    <row r="733" spans="3:3" x14ac:dyDescent="0.3">
      <c r="C733" s="40"/>
    </row>
    <row r="734" spans="3:3" x14ac:dyDescent="0.3">
      <c r="C734" s="40"/>
    </row>
    <row r="735" spans="3:3" x14ac:dyDescent="0.3">
      <c r="C735" s="40"/>
    </row>
    <row r="736" spans="3:3" x14ac:dyDescent="0.3">
      <c r="C736" s="40"/>
    </row>
    <row r="737" spans="3:3" x14ac:dyDescent="0.3">
      <c r="C737" s="40"/>
    </row>
    <row r="738" spans="3:3" x14ac:dyDescent="0.3">
      <c r="C738" s="40"/>
    </row>
    <row r="739" spans="3:3" x14ac:dyDescent="0.3">
      <c r="C739" s="40"/>
    </row>
    <row r="740" spans="3:3" x14ac:dyDescent="0.3">
      <c r="C740" s="40"/>
    </row>
    <row r="741" spans="3:3" x14ac:dyDescent="0.3">
      <c r="C741" s="40"/>
    </row>
    <row r="742" spans="3:3" x14ac:dyDescent="0.3">
      <c r="C742" s="40"/>
    </row>
    <row r="743" spans="3:3" x14ac:dyDescent="0.3">
      <c r="C743" s="40"/>
    </row>
    <row r="744" spans="3:3" x14ac:dyDescent="0.3">
      <c r="C744" s="40"/>
    </row>
    <row r="745" spans="3:3" x14ac:dyDescent="0.3">
      <c r="C745" s="40"/>
    </row>
    <row r="746" spans="3:3" x14ac:dyDescent="0.3">
      <c r="C746" s="40"/>
    </row>
    <row r="747" spans="3:3" x14ac:dyDescent="0.3">
      <c r="C747" s="40"/>
    </row>
    <row r="748" spans="3:3" x14ac:dyDescent="0.3">
      <c r="C748" s="40"/>
    </row>
    <row r="749" spans="3:3" x14ac:dyDescent="0.3">
      <c r="C749" s="40"/>
    </row>
    <row r="750" spans="3:3" x14ac:dyDescent="0.3">
      <c r="C750" s="40"/>
    </row>
    <row r="751" spans="3:3" x14ac:dyDescent="0.3">
      <c r="C751" s="40"/>
    </row>
    <row r="752" spans="3:3" x14ac:dyDescent="0.3">
      <c r="C752" s="40"/>
    </row>
    <row r="753" spans="3:3" x14ac:dyDescent="0.3">
      <c r="C753" s="40"/>
    </row>
    <row r="754" spans="3:3" x14ac:dyDescent="0.3">
      <c r="C754" s="40"/>
    </row>
    <row r="755" spans="3:3" x14ac:dyDescent="0.3">
      <c r="C755" s="40"/>
    </row>
    <row r="756" spans="3:3" x14ac:dyDescent="0.3">
      <c r="C756" s="40"/>
    </row>
    <row r="757" spans="3:3" x14ac:dyDescent="0.3">
      <c r="C757" s="40"/>
    </row>
    <row r="758" spans="3:3" x14ac:dyDescent="0.3">
      <c r="C758" s="40"/>
    </row>
    <row r="759" spans="3:3" x14ac:dyDescent="0.3">
      <c r="C759" s="40"/>
    </row>
    <row r="760" spans="3:3" x14ac:dyDescent="0.3">
      <c r="C760" s="40"/>
    </row>
    <row r="761" spans="3:3" x14ac:dyDescent="0.3">
      <c r="C761" s="40"/>
    </row>
    <row r="762" spans="3:3" x14ac:dyDescent="0.3">
      <c r="C762" s="40"/>
    </row>
    <row r="763" spans="3:3" x14ac:dyDescent="0.3">
      <c r="C763" s="40"/>
    </row>
    <row r="764" spans="3:3" x14ac:dyDescent="0.3">
      <c r="C764" s="40"/>
    </row>
    <row r="765" spans="3:3" x14ac:dyDescent="0.3">
      <c r="C765" s="40"/>
    </row>
    <row r="766" spans="3:3" x14ac:dyDescent="0.3">
      <c r="C766" s="40"/>
    </row>
    <row r="767" spans="3:3" x14ac:dyDescent="0.3">
      <c r="C767" s="40"/>
    </row>
    <row r="768" spans="3:3" x14ac:dyDescent="0.3">
      <c r="C768" s="40"/>
    </row>
    <row r="769" spans="3:3" x14ac:dyDescent="0.3">
      <c r="C769" s="40"/>
    </row>
    <row r="770" spans="3:3" x14ac:dyDescent="0.3">
      <c r="C770" s="40"/>
    </row>
    <row r="771" spans="3:3" x14ac:dyDescent="0.3">
      <c r="C771" s="40"/>
    </row>
    <row r="772" spans="3:3" x14ac:dyDescent="0.3">
      <c r="C772" s="40"/>
    </row>
    <row r="773" spans="3:3" x14ac:dyDescent="0.3">
      <c r="C773" s="40"/>
    </row>
    <row r="774" spans="3:3" x14ac:dyDescent="0.3">
      <c r="C774" s="40"/>
    </row>
    <row r="775" spans="3:3" x14ac:dyDescent="0.3">
      <c r="C775" s="40"/>
    </row>
    <row r="776" spans="3:3" x14ac:dyDescent="0.3">
      <c r="C776" s="40"/>
    </row>
    <row r="777" spans="3:3" x14ac:dyDescent="0.3">
      <c r="C777" s="40"/>
    </row>
    <row r="778" spans="3:3" x14ac:dyDescent="0.3">
      <c r="C778" s="40"/>
    </row>
    <row r="779" spans="3:3" x14ac:dyDescent="0.3">
      <c r="C779" s="40"/>
    </row>
    <row r="780" spans="3:3" x14ac:dyDescent="0.3">
      <c r="C780" s="40"/>
    </row>
    <row r="781" spans="3:3" x14ac:dyDescent="0.3">
      <c r="C781" s="40"/>
    </row>
    <row r="782" spans="3:3" x14ac:dyDescent="0.3">
      <c r="C782" s="40"/>
    </row>
    <row r="783" spans="3:3" x14ac:dyDescent="0.3">
      <c r="C783" s="40"/>
    </row>
    <row r="784" spans="3:3" x14ac:dyDescent="0.3">
      <c r="C784" s="40"/>
    </row>
    <row r="785" spans="3:3" x14ac:dyDescent="0.3">
      <c r="C785" s="40"/>
    </row>
    <row r="786" spans="3:3" x14ac:dyDescent="0.3">
      <c r="C786" s="40"/>
    </row>
    <row r="787" spans="3:3" x14ac:dyDescent="0.3">
      <c r="C787" s="40"/>
    </row>
    <row r="788" spans="3:3" x14ac:dyDescent="0.3">
      <c r="C788" s="40"/>
    </row>
    <row r="789" spans="3:3" x14ac:dyDescent="0.3">
      <c r="C789" s="40"/>
    </row>
    <row r="790" spans="3:3" x14ac:dyDescent="0.3">
      <c r="C790" s="40"/>
    </row>
    <row r="791" spans="3:3" x14ac:dyDescent="0.3">
      <c r="C791" s="40"/>
    </row>
    <row r="792" spans="3:3" x14ac:dyDescent="0.3">
      <c r="C792" s="40"/>
    </row>
    <row r="793" spans="3:3" x14ac:dyDescent="0.3">
      <c r="C793" s="40"/>
    </row>
    <row r="794" spans="3:3" x14ac:dyDescent="0.3">
      <c r="C794" s="40"/>
    </row>
    <row r="795" spans="3:3" x14ac:dyDescent="0.3">
      <c r="C795" s="40"/>
    </row>
    <row r="796" spans="3:3" x14ac:dyDescent="0.3">
      <c r="C796" s="40"/>
    </row>
    <row r="797" spans="3:3" x14ac:dyDescent="0.3">
      <c r="C797" s="40"/>
    </row>
    <row r="798" spans="3:3" x14ac:dyDescent="0.3">
      <c r="C798" s="40"/>
    </row>
    <row r="799" spans="3:3" x14ac:dyDescent="0.3">
      <c r="C799" s="40"/>
    </row>
    <row r="800" spans="3:3" x14ac:dyDescent="0.3">
      <c r="C800" s="40"/>
    </row>
    <row r="801" spans="3:3" x14ac:dyDescent="0.3">
      <c r="C801" s="40"/>
    </row>
    <row r="802" spans="3:3" x14ac:dyDescent="0.3">
      <c r="C802" s="40"/>
    </row>
    <row r="803" spans="3:3" x14ac:dyDescent="0.3">
      <c r="C803" s="40"/>
    </row>
    <row r="804" spans="3:3" x14ac:dyDescent="0.3">
      <c r="C804" s="40"/>
    </row>
    <row r="805" spans="3:3" x14ac:dyDescent="0.3">
      <c r="C805" s="40"/>
    </row>
    <row r="806" spans="3:3" x14ac:dyDescent="0.3">
      <c r="C806" s="40"/>
    </row>
    <row r="807" spans="3:3" x14ac:dyDescent="0.3">
      <c r="C807" s="40"/>
    </row>
    <row r="808" spans="3:3" x14ac:dyDescent="0.3">
      <c r="C808" s="40"/>
    </row>
    <row r="809" spans="3:3" x14ac:dyDescent="0.3">
      <c r="C809" s="40"/>
    </row>
    <row r="810" spans="3:3" x14ac:dyDescent="0.3">
      <c r="C810" s="40"/>
    </row>
    <row r="811" spans="3:3" x14ac:dyDescent="0.3">
      <c r="C811" s="40"/>
    </row>
    <row r="812" spans="3:3" x14ac:dyDescent="0.3">
      <c r="C812" s="40"/>
    </row>
    <row r="813" spans="3:3" x14ac:dyDescent="0.3">
      <c r="C813" s="40"/>
    </row>
    <row r="814" spans="3:3" x14ac:dyDescent="0.3">
      <c r="C814" s="40"/>
    </row>
    <row r="815" spans="3:3" x14ac:dyDescent="0.3">
      <c r="C815" s="40"/>
    </row>
    <row r="816" spans="3:3" x14ac:dyDescent="0.3">
      <c r="C816" s="40"/>
    </row>
    <row r="817" spans="3:3" x14ac:dyDescent="0.3">
      <c r="C817" s="40"/>
    </row>
    <row r="818" spans="3:3" x14ac:dyDescent="0.3">
      <c r="C818" s="40"/>
    </row>
    <row r="819" spans="3:3" x14ac:dyDescent="0.3">
      <c r="C819" s="40"/>
    </row>
    <row r="820" spans="3:3" x14ac:dyDescent="0.3">
      <c r="C820" s="40"/>
    </row>
    <row r="821" spans="3:3" x14ac:dyDescent="0.3">
      <c r="C821" s="40"/>
    </row>
    <row r="822" spans="3:3" x14ac:dyDescent="0.3">
      <c r="C822" s="40"/>
    </row>
    <row r="823" spans="3:3" x14ac:dyDescent="0.3">
      <c r="C823" s="40"/>
    </row>
    <row r="824" spans="3:3" x14ac:dyDescent="0.3">
      <c r="C824" s="40"/>
    </row>
    <row r="825" spans="3:3" x14ac:dyDescent="0.3">
      <c r="C825" s="40"/>
    </row>
    <row r="826" spans="3:3" x14ac:dyDescent="0.3">
      <c r="C826" s="40"/>
    </row>
    <row r="827" spans="3:3" x14ac:dyDescent="0.3">
      <c r="C827" s="40"/>
    </row>
    <row r="828" spans="3:3" x14ac:dyDescent="0.3">
      <c r="C828" s="40"/>
    </row>
    <row r="829" spans="3:3" x14ac:dyDescent="0.3">
      <c r="C829" s="40"/>
    </row>
    <row r="830" spans="3:3" x14ac:dyDescent="0.3">
      <c r="C830" s="40"/>
    </row>
    <row r="831" spans="3:3" x14ac:dyDescent="0.3">
      <c r="C831" s="40"/>
    </row>
    <row r="832" spans="3:3" x14ac:dyDescent="0.3">
      <c r="C832" s="40"/>
    </row>
    <row r="833" spans="3:3" x14ac:dyDescent="0.3">
      <c r="C833" s="40"/>
    </row>
    <row r="834" spans="3:3" x14ac:dyDescent="0.3">
      <c r="C834" s="40"/>
    </row>
    <row r="835" spans="3:3" x14ac:dyDescent="0.3">
      <c r="C835" s="40"/>
    </row>
    <row r="836" spans="3:3" x14ac:dyDescent="0.3">
      <c r="C836" s="40"/>
    </row>
    <row r="837" spans="3:3" x14ac:dyDescent="0.3">
      <c r="C837" s="40"/>
    </row>
    <row r="838" spans="3:3" x14ac:dyDescent="0.3">
      <c r="C838" s="40"/>
    </row>
    <row r="839" spans="3:3" x14ac:dyDescent="0.3">
      <c r="C839" s="40"/>
    </row>
    <row r="840" spans="3:3" x14ac:dyDescent="0.3">
      <c r="C840" s="40"/>
    </row>
    <row r="841" spans="3:3" x14ac:dyDescent="0.3">
      <c r="C841" s="40"/>
    </row>
    <row r="842" spans="3:3" x14ac:dyDescent="0.3">
      <c r="C842" s="40"/>
    </row>
    <row r="843" spans="3:3" x14ac:dyDescent="0.3">
      <c r="C843" s="40"/>
    </row>
    <row r="844" spans="3:3" x14ac:dyDescent="0.3">
      <c r="C844" s="40"/>
    </row>
    <row r="845" spans="3:3" x14ac:dyDescent="0.3">
      <c r="C845" s="40"/>
    </row>
    <row r="846" spans="3:3" x14ac:dyDescent="0.3">
      <c r="C846" s="40"/>
    </row>
    <row r="847" spans="3:3" x14ac:dyDescent="0.3">
      <c r="C847" s="40"/>
    </row>
    <row r="848" spans="3:3" x14ac:dyDescent="0.3">
      <c r="C848" s="40"/>
    </row>
    <row r="849" spans="3:3" x14ac:dyDescent="0.3">
      <c r="C849" s="40"/>
    </row>
    <row r="850" spans="3:3" x14ac:dyDescent="0.3">
      <c r="C850" s="40"/>
    </row>
    <row r="851" spans="3:3" x14ac:dyDescent="0.3">
      <c r="C851" s="40"/>
    </row>
    <row r="852" spans="3:3" x14ac:dyDescent="0.3">
      <c r="C852" s="40"/>
    </row>
    <row r="853" spans="3:3" x14ac:dyDescent="0.3">
      <c r="C853" s="40"/>
    </row>
    <row r="854" spans="3:3" x14ac:dyDescent="0.3">
      <c r="C854" s="40"/>
    </row>
    <row r="855" spans="3:3" x14ac:dyDescent="0.3">
      <c r="C855" s="40"/>
    </row>
    <row r="856" spans="3:3" x14ac:dyDescent="0.3">
      <c r="C856" s="40"/>
    </row>
    <row r="857" spans="3:3" x14ac:dyDescent="0.3">
      <c r="C857" s="40"/>
    </row>
    <row r="858" spans="3:3" x14ac:dyDescent="0.3">
      <c r="C858" s="40"/>
    </row>
    <row r="859" spans="3:3" x14ac:dyDescent="0.3">
      <c r="C859" s="40"/>
    </row>
    <row r="860" spans="3:3" x14ac:dyDescent="0.3">
      <c r="C860" s="40"/>
    </row>
    <row r="861" spans="3:3" x14ac:dyDescent="0.3">
      <c r="C861" s="40"/>
    </row>
    <row r="862" spans="3:3" x14ac:dyDescent="0.3">
      <c r="C862" s="40"/>
    </row>
    <row r="863" spans="3:3" x14ac:dyDescent="0.3">
      <c r="C863" s="40"/>
    </row>
    <row r="864" spans="3:3" x14ac:dyDescent="0.3">
      <c r="C864" s="40"/>
    </row>
    <row r="865" spans="3:3" x14ac:dyDescent="0.3">
      <c r="C865" s="40"/>
    </row>
    <row r="866" spans="3:3" x14ac:dyDescent="0.3">
      <c r="C866" s="40"/>
    </row>
    <row r="867" spans="3:3" x14ac:dyDescent="0.3">
      <c r="C867" s="40"/>
    </row>
    <row r="868" spans="3:3" x14ac:dyDescent="0.3">
      <c r="C868" s="40"/>
    </row>
    <row r="869" spans="3:3" x14ac:dyDescent="0.3">
      <c r="C869" s="40"/>
    </row>
    <row r="870" spans="3:3" x14ac:dyDescent="0.3">
      <c r="C870" s="40"/>
    </row>
    <row r="871" spans="3:3" x14ac:dyDescent="0.3">
      <c r="C871" s="40"/>
    </row>
    <row r="872" spans="3:3" x14ac:dyDescent="0.3">
      <c r="C872" s="40"/>
    </row>
    <row r="873" spans="3:3" x14ac:dyDescent="0.3">
      <c r="C873" s="40"/>
    </row>
    <row r="874" spans="3:3" x14ac:dyDescent="0.3">
      <c r="C874" s="40"/>
    </row>
    <row r="875" spans="3:3" x14ac:dyDescent="0.3">
      <c r="C875" s="40"/>
    </row>
    <row r="876" spans="3:3" x14ac:dyDescent="0.3">
      <c r="C876" s="40"/>
    </row>
    <row r="877" spans="3:3" x14ac:dyDescent="0.3">
      <c r="C877" s="40"/>
    </row>
    <row r="878" spans="3:3" x14ac:dyDescent="0.3">
      <c r="C878" s="40"/>
    </row>
    <row r="879" spans="3:3" x14ac:dyDescent="0.3">
      <c r="C879" s="40"/>
    </row>
    <row r="880" spans="3:3" x14ac:dyDescent="0.3">
      <c r="C880" s="40"/>
    </row>
    <row r="881" spans="3:3" x14ac:dyDescent="0.3">
      <c r="C881" s="40"/>
    </row>
    <row r="882" spans="3:3" x14ac:dyDescent="0.3">
      <c r="C882" s="40"/>
    </row>
    <row r="883" spans="3:3" x14ac:dyDescent="0.3">
      <c r="C883" s="40"/>
    </row>
    <row r="884" spans="3:3" x14ac:dyDescent="0.3">
      <c r="C884" s="40"/>
    </row>
    <row r="885" spans="3:3" x14ac:dyDescent="0.3">
      <c r="C885" s="40"/>
    </row>
    <row r="886" spans="3:3" x14ac:dyDescent="0.3">
      <c r="C886" s="40"/>
    </row>
    <row r="887" spans="3:3" x14ac:dyDescent="0.3">
      <c r="C887" s="40"/>
    </row>
    <row r="888" spans="3:3" x14ac:dyDescent="0.3">
      <c r="C888" s="40"/>
    </row>
    <row r="889" spans="3:3" x14ac:dyDescent="0.3">
      <c r="C889" s="40"/>
    </row>
    <row r="890" spans="3:3" x14ac:dyDescent="0.3">
      <c r="C890" s="40"/>
    </row>
    <row r="891" spans="3:3" x14ac:dyDescent="0.3">
      <c r="C891" s="40"/>
    </row>
    <row r="892" spans="3:3" x14ac:dyDescent="0.3">
      <c r="C892" s="40"/>
    </row>
    <row r="893" spans="3:3" x14ac:dyDescent="0.3">
      <c r="C893" s="40"/>
    </row>
    <row r="894" spans="3:3" x14ac:dyDescent="0.3">
      <c r="C894" s="40"/>
    </row>
    <row r="895" spans="3:3" x14ac:dyDescent="0.3">
      <c r="C895" s="40"/>
    </row>
    <row r="896" spans="3:3" x14ac:dyDescent="0.3">
      <c r="C896" s="40"/>
    </row>
    <row r="897" spans="3:3" x14ac:dyDescent="0.3">
      <c r="C897" s="40"/>
    </row>
    <row r="898" spans="3:3" x14ac:dyDescent="0.3">
      <c r="C898" s="40"/>
    </row>
    <row r="899" spans="3:3" x14ac:dyDescent="0.3">
      <c r="C899" s="40"/>
    </row>
    <row r="900" spans="3:3" x14ac:dyDescent="0.3">
      <c r="C900" s="40"/>
    </row>
    <row r="901" spans="3:3" x14ac:dyDescent="0.3">
      <c r="C901" s="40"/>
    </row>
    <row r="902" spans="3:3" x14ac:dyDescent="0.3">
      <c r="C902" s="40"/>
    </row>
    <row r="903" spans="3:3" x14ac:dyDescent="0.3">
      <c r="C903" s="40"/>
    </row>
    <row r="904" spans="3:3" x14ac:dyDescent="0.3">
      <c r="C904" s="40"/>
    </row>
    <row r="905" spans="3:3" x14ac:dyDescent="0.3">
      <c r="C905" s="40"/>
    </row>
    <row r="906" spans="3:3" x14ac:dyDescent="0.3">
      <c r="C906" s="40"/>
    </row>
    <row r="907" spans="3:3" x14ac:dyDescent="0.3">
      <c r="C907" s="40"/>
    </row>
    <row r="908" spans="3:3" x14ac:dyDescent="0.3">
      <c r="C908" s="40"/>
    </row>
    <row r="909" spans="3:3" x14ac:dyDescent="0.3">
      <c r="C909" s="40"/>
    </row>
    <row r="910" spans="3:3" x14ac:dyDescent="0.3">
      <c r="C910" s="40"/>
    </row>
    <row r="911" spans="3:3" x14ac:dyDescent="0.3">
      <c r="C911" s="40"/>
    </row>
    <row r="912" spans="3:3" x14ac:dyDescent="0.3">
      <c r="C912" s="40"/>
    </row>
    <row r="913" spans="3:3" x14ac:dyDescent="0.3">
      <c r="C913" s="40"/>
    </row>
    <row r="914" spans="3:3" x14ac:dyDescent="0.3">
      <c r="C914" s="40"/>
    </row>
    <row r="915" spans="3:3" x14ac:dyDescent="0.3">
      <c r="C915" s="40"/>
    </row>
    <row r="916" spans="3:3" x14ac:dyDescent="0.3">
      <c r="C916" s="40"/>
    </row>
    <row r="917" spans="3:3" x14ac:dyDescent="0.3">
      <c r="C917" s="40"/>
    </row>
    <row r="918" spans="3:3" x14ac:dyDescent="0.3">
      <c r="C918" s="40"/>
    </row>
    <row r="919" spans="3:3" x14ac:dyDescent="0.3">
      <c r="C919" s="40"/>
    </row>
    <row r="920" spans="3:3" x14ac:dyDescent="0.3">
      <c r="C920" s="40"/>
    </row>
    <row r="921" spans="3:3" x14ac:dyDescent="0.3">
      <c r="C921" s="40"/>
    </row>
    <row r="922" spans="3:3" x14ac:dyDescent="0.3">
      <c r="C922" s="40"/>
    </row>
    <row r="923" spans="3:3" x14ac:dyDescent="0.3">
      <c r="C923" s="40"/>
    </row>
    <row r="924" spans="3:3" x14ac:dyDescent="0.3">
      <c r="C924" s="40"/>
    </row>
    <row r="925" spans="3:3" x14ac:dyDescent="0.3">
      <c r="C925" s="40"/>
    </row>
    <row r="926" spans="3:3" x14ac:dyDescent="0.3">
      <c r="C926" s="40"/>
    </row>
    <row r="927" spans="3:3" x14ac:dyDescent="0.3">
      <c r="C927" s="40"/>
    </row>
    <row r="928" spans="3:3" x14ac:dyDescent="0.3">
      <c r="C928" s="40"/>
    </row>
    <row r="929" spans="3:3" x14ac:dyDescent="0.3">
      <c r="C929" s="40"/>
    </row>
    <row r="930" spans="3:3" x14ac:dyDescent="0.3">
      <c r="C930" s="40"/>
    </row>
    <row r="931" spans="3:3" x14ac:dyDescent="0.3">
      <c r="C931" s="40"/>
    </row>
    <row r="932" spans="3:3" x14ac:dyDescent="0.3">
      <c r="C932" s="40"/>
    </row>
    <row r="933" spans="3:3" x14ac:dyDescent="0.3">
      <c r="C933" s="40"/>
    </row>
    <row r="934" spans="3:3" x14ac:dyDescent="0.3">
      <c r="C934" s="40"/>
    </row>
    <row r="935" spans="3:3" x14ac:dyDescent="0.3">
      <c r="C935" s="40"/>
    </row>
    <row r="936" spans="3:3" x14ac:dyDescent="0.3">
      <c r="C936" s="40"/>
    </row>
    <row r="937" spans="3:3" x14ac:dyDescent="0.3">
      <c r="C937" s="40"/>
    </row>
    <row r="938" spans="3:3" x14ac:dyDescent="0.3">
      <c r="C938" s="40"/>
    </row>
    <row r="939" spans="3:3" x14ac:dyDescent="0.3">
      <c r="C939" s="40"/>
    </row>
    <row r="940" spans="3:3" x14ac:dyDescent="0.3">
      <c r="C940" s="40"/>
    </row>
    <row r="941" spans="3:3" x14ac:dyDescent="0.3">
      <c r="C941" s="40"/>
    </row>
    <row r="942" spans="3:3" x14ac:dyDescent="0.3">
      <c r="C942" s="40"/>
    </row>
    <row r="943" spans="3:3" x14ac:dyDescent="0.3">
      <c r="C943" s="40"/>
    </row>
    <row r="944" spans="3:3" x14ac:dyDescent="0.3">
      <c r="C944" s="40"/>
    </row>
    <row r="945" spans="3:3" x14ac:dyDescent="0.3">
      <c r="C945" s="40"/>
    </row>
    <row r="946" spans="3:3" x14ac:dyDescent="0.3">
      <c r="C946" s="40"/>
    </row>
    <row r="947" spans="3:3" x14ac:dyDescent="0.3">
      <c r="C947" s="40"/>
    </row>
    <row r="948" spans="3:3" x14ac:dyDescent="0.3">
      <c r="C948" s="40"/>
    </row>
    <row r="949" spans="3:3" x14ac:dyDescent="0.3">
      <c r="C949" s="40"/>
    </row>
    <row r="950" spans="3:3" x14ac:dyDescent="0.3">
      <c r="C950" s="40"/>
    </row>
    <row r="951" spans="3:3" x14ac:dyDescent="0.3">
      <c r="C951" s="40"/>
    </row>
    <row r="952" spans="3:3" x14ac:dyDescent="0.3">
      <c r="C952" s="40"/>
    </row>
    <row r="953" spans="3:3" x14ac:dyDescent="0.3">
      <c r="C953" s="40"/>
    </row>
    <row r="954" spans="3:3" x14ac:dyDescent="0.3">
      <c r="C954" s="40"/>
    </row>
    <row r="955" spans="3:3" x14ac:dyDescent="0.3">
      <c r="C955" s="40"/>
    </row>
    <row r="956" spans="3:3" x14ac:dyDescent="0.3">
      <c r="C956" s="40"/>
    </row>
    <row r="957" spans="3:3" x14ac:dyDescent="0.3">
      <c r="C957" s="40"/>
    </row>
    <row r="958" spans="3:3" x14ac:dyDescent="0.3">
      <c r="C958" s="40"/>
    </row>
    <row r="959" spans="3:3" x14ac:dyDescent="0.3">
      <c r="C959" s="40"/>
    </row>
    <row r="960" spans="3:3" x14ac:dyDescent="0.3">
      <c r="C960" s="40"/>
    </row>
    <row r="961" spans="3:3" x14ac:dyDescent="0.3">
      <c r="C961" s="40"/>
    </row>
    <row r="962" spans="3:3" x14ac:dyDescent="0.3">
      <c r="C962" s="40"/>
    </row>
    <row r="963" spans="3:3" x14ac:dyDescent="0.3">
      <c r="C963" s="40"/>
    </row>
    <row r="964" spans="3:3" x14ac:dyDescent="0.3">
      <c r="C964" s="40"/>
    </row>
    <row r="965" spans="3:3" x14ac:dyDescent="0.3">
      <c r="C965" s="40"/>
    </row>
    <row r="966" spans="3:3" x14ac:dyDescent="0.3">
      <c r="C966" s="40"/>
    </row>
    <row r="967" spans="3:3" x14ac:dyDescent="0.3">
      <c r="C967" s="40"/>
    </row>
    <row r="968" spans="3:3" x14ac:dyDescent="0.3">
      <c r="C968" s="40"/>
    </row>
    <row r="969" spans="3:3" x14ac:dyDescent="0.3">
      <c r="C969" s="40"/>
    </row>
    <row r="970" spans="3:3" x14ac:dyDescent="0.3">
      <c r="C970" s="40"/>
    </row>
    <row r="971" spans="3:3" x14ac:dyDescent="0.3">
      <c r="C971" s="40"/>
    </row>
    <row r="972" spans="3:3" x14ac:dyDescent="0.3">
      <c r="C972" s="40"/>
    </row>
    <row r="973" spans="3:3" x14ac:dyDescent="0.3">
      <c r="C973" s="40"/>
    </row>
    <row r="974" spans="3:3" x14ac:dyDescent="0.3">
      <c r="C974" s="40"/>
    </row>
    <row r="975" spans="3:3" x14ac:dyDescent="0.3">
      <c r="C975" s="40"/>
    </row>
    <row r="976" spans="3:3" x14ac:dyDescent="0.3">
      <c r="C976" s="40"/>
    </row>
    <row r="977" spans="3:3" x14ac:dyDescent="0.3">
      <c r="C977" s="40"/>
    </row>
    <row r="978" spans="3:3" x14ac:dyDescent="0.3">
      <c r="C978" s="40"/>
    </row>
    <row r="979" spans="3:3" x14ac:dyDescent="0.3">
      <c r="C979" s="40"/>
    </row>
    <row r="980" spans="3:3" x14ac:dyDescent="0.3">
      <c r="C980" s="40"/>
    </row>
    <row r="981" spans="3:3" x14ac:dyDescent="0.3">
      <c r="C981" s="40"/>
    </row>
    <row r="982" spans="3:3" x14ac:dyDescent="0.3">
      <c r="C982" s="40"/>
    </row>
    <row r="983" spans="3:3" x14ac:dyDescent="0.3">
      <c r="C983" s="40"/>
    </row>
    <row r="984" spans="3:3" x14ac:dyDescent="0.3">
      <c r="C984" s="40"/>
    </row>
    <row r="985" spans="3:3" x14ac:dyDescent="0.3">
      <c r="C985" s="40"/>
    </row>
    <row r="986" spans="3:3" x14ac:dyDescent="0.3">
      <c r="C986" s="40"/>
    </row>
    <row r="987" spans="3:3" x14ac:dyDescent="0.3">
      <c r="C987" s="40"/>
    </row>
    <row r="988" spans="3:3" x14ac:dyDescent="0.3">
      <c r="C988" s="40"/>
    </row>
    <row r="989" spans="3:3" x14ac:dyDescent="0.3">
      <c r="C989" s="40"/>
    </row>
    <row r="990" spans="3:3" x14ac:dyDescent="0.3">
      <c r="C990" s="40"/>
    </row>
    <row r="991" spans="3:3" x14ac:dyDescent="0.3">
      <c r="C991" s="40"/>
    </row>
    <row r="992" spans="3:3" x14ac:dyDescent="0.3">
      <c r="C992" s="40"/>
    </row>
    <row r="993" spans="3:3" x14ac:dyDescent="0.3">
      <c r="C993" s="40"/>
    </row>
    <row r="994" spans="3:3" x14ac:dyDescent="0.3">
      <c r="C994" s="40"/>
    </row>
    <row r="995" spans="3:3" x14ac:dyDescent="0.3">
      <c r="C995" s="40"/>
    </row>
    <row r="996" spans="3:3" x14ac:dyDescent="0.3">
      <c r="C996" s="40"/>
    </row>
    <row r="997" spans="3:3" x14ac:dyDescent="0.3">
      <c r="C997" s="40"/>
    </row>
    <row r="998" spans="3:3" x14ac:dyDescent="0.3">
      <c r="C998" s="40"/>
    </row>
    <row r="999" spans="3:3" x14ac:dyDescent="0.3">
      <c r="C999" s="40"/>
    </row>
    <row r="1000" spans="3:3" x14ac:dyDescent="0.3">
      <c r="C1000" s="40"/>
    </row>
    <row r="1001" spans="3:3" x14ac:dyDescent="0.3">
      <c r="C1001" s="40"/>
    </row>
    <row r="1002" spans="3:3" x14ac:dyDescent="0.3">
      <c r="C1002" s="40"/>
    </row>
    <row r="1003" spans="3:3" x14ac:dyDescent="0.3">
      <c r="C1003" s="40"/>
    </row>
    <row r="1004" spans="3:3" x14ac:dyDescent="0.3">
      <c r="C1004" s="40"/>
    </row>
    <row r="1005" spans="3:3" x14ac:dyDescent="0.3">
      <c r="C1005" s="40"/>
    </row>
    <row r="1006" spans="3:3" x14ac:dyDescent="0.3">
      <c r="C1006" s="40"/>
    </row>
    <row r="1007" spans="3:3" x14ac:dyDescent="0.3">
      <c r="C1007" s="40"/>
    </row>
    <row r="1008" spans="3:3" x14ac:dyDescent="0.3">
      <c r="C1008" s="40"/>
    </row>
    <row r="1009" spans="3:3" x14ac:dyDescent="0.3">
      <c r="C1009" s="40"/>
    </row>
    <row r="1010" spans="3:3" x14ac:dyDescent="0.3">
      <c r="C1010" s="40"/>
    </row>
    <row r="1011" spans="3:3" x14ac:dyDescent="0.3">
      <c r="C1011" s="40"/>
    </row>
    <row r="1012" spans="3:3" x14ac:dyDescent="0.3">
      <c r="C1012" s="40"/>
    </row>
    <row r="1013" spans="3:3" x14ac:dyDescent="0.3">
      <c r="C1013" s="40"/>
    </row>
    <row r="1014" spans="3:3" x14ac:dyDescent="0.3">
      <c r="C1014" s="40"/>
    </row>
    <row r="1015" spans="3:3" x14ac:dyDescent="0.3">
      <c r="C1015" s="40"/>
    </row>
    <row r="1016" spans="3:3" x14ac:dyDescent="0.3">
      <c r="C1016" s="40"/>
    </row>
    <row r="1017" spans="3:3" x14ac:dyDescent="0.3">
      <c r="C1017" s="40"/>
    </row>
    <row r="1018" spans="3:3" x14ac:dyDescent="0.3">
      <c r="C1018" s="40"/>
    </row>
    <row r="1019" spans="3:3" x14ac:dyDescent="0.3">
      <c r="C1019" s="40"/>
    </row>
    <row r="1020" spans="3:3" x14ac:dyDescent="0.3">
      <c r="C1020" s="40"/>
    </row>
    <row r="1021" spans="3:3" x14ac:dyDescent="0.3">
      <c r="C1021" s="40"/>
    </row>
    <row r="1022" spans="3:3" x14ac:dyDescent="0.3">
      <c r="C1022" s="40"/>
    </row>
    <row r="1023" spans="3:3" x14ac:dyDescent="0.3">
      <c r="C1023" s="40"/>
    </row>
    <row r="1024" spans="3:3" x14ac:dyDescent="0.3">
      <c r="C1024" s="40"/>
    </row>
    <row r="1025" spans="3:3" x14ac:dyDescent="0.3">
      <c r="C1025" s="40"/>
    </row>
    <row r="1026" spans="3:3" x14ac:dyDescent="0.3">
      <c r="C1026" s="40"/>
    </row>
    <row r="1027" spans="3:3" x14ac:dyDescent="0.3">
      <c r="C1027" s="40"/>
    </row>
    <row r="1028" spans="3:3" x14ac:dyDescent="0.3">
      <c r="C1028" s="40"/>
    </row>
    <row r="1029" spans="3:3" x14ac:dyDescent="0.3">
      <c r="C1029" s="40"/>
    </row>
    <row r="1030" spans="3:3" x14ac:dyDescent="0.3">
      <c r="C1030" s="40"/>
    </row>
    <row r="1031" spans="3:3" x14ac:dyDescent="0.3">
      <c r="C1031" s="40"/>
    </row>
    <row r="1032" spans="3:3" x14ac:dyDescent="0.3">
      <c r="C1032" s="40"/>
    </row>
    <row r="1033" spans="3:3" x14ac:dyDescent="0.3">
      <c r="C1033" s="40"/>
    </row>
    <row r="1034" spans="3:3" x14ac:dyDescent="0.3">
      <c r="C1034" s="40"/>
    </row>
    <row r="1035" spans="3:3" x14ac:dyDescent="0.3">
      <c r="C1035" s="40"/>
    </row>
    <row r="1036" spans="3:3" x14ac:dyDescent="0.3">
      <c r="C1036" s="40"/>
    </row>
    <row r="1037" spans="3:3" x14ac:dyDescent="0.3">
      <c r="C1037" s="40"/>
    </row>
    <row r="1038" spans="3:3" x14ac:dyDescent="0.3">
      <c r="C1038" s="40"/>
    </row>
    <row r="1039" spans="3:3" x14ac:dyDescent="0.3">
      <c r="C1039" s="40"/>
    </row>
    <row r="1040" spans="3:3" x14ac:dyDescent="0.3">
      <c r="C1040" s="40"/>
    </row>
    <row r="1041" spans="3:3" x14ac:dyDescent="0.3">
      <c r="C1041" s="40"/>
    </row>
    <row r="1042" spans="3:3" x14ac:dyDescent="0.3">
      <c r="C1042" s="40"/>
    </row>
    <row r="1043" spans="3:3" x14ac:dyDescent="0.3">
      <c r="C1043" s="40"/>
    </row>
    <row r="1044" spans="3:3" x14ac:dyDescent="0.3">
      <c r="C1044" s="40"/>
    </row>
    <row r="1045" spans="3:3" x14ac:dyDescent="0.3">
      <c r="C1045" s="40"/>
    </row>
    <row r="1046" spans="3:3" x14ac:dyDescent="0.3">
      <c r="C1046" s="40"/>
    </row>
    <row r="1047" spans="3:3" x14ac:dyDescent="0.3">
      <c r="C1047" s="40"/>
    </row>
    <row r="1048" spans="3:3" x14ac:dyDescent="0.3">
      <c r="C1048" s="40"/>
    </row>
    <row r="1049" spans="3:3" x14ac:dyDescent="0.3">
      <c r="C1049" s="40"/>
    </row>
    <row r="1050" spans="3:3" x14ac:dyDescent="0.3">
      <c r="C1050" s="40"/>
    </row>
    <row r="1051" spans="3:3" x14ac:dyDescent="0.3">
      <c r="C1051" s="40"/>
    </row>
    <row r="1052" spans="3:3" x14ac:dyDescent="0.3">
      <c r="C1052" s="40"/>
    </row>
    <row r="1053" spans="3:3" x14ac:dyDescent="0.3">
      <c r="C1053" s="40"/>
    </row>
    <row r="1054" spans="3:3" x14ac:dyDescent="0.3">
      <c r="C1054" s="40"/>
    </row>
    <row r="1055" spans="3:3" x14ac:dyDescent="0.3">
      <c r="C1055" s="40"/>
    </row>
    <row r="1056" spans="3:3" x14ac:dyDescent="0.3">
      <c r="C1056" s="40"/>
    </row>
    <row r="1057" spans="3:3" x14ac:dyDescent="0.3">
      <c r="C1057" s="40"/>
    </row>
    <row r="1058" spans="3:3" x14ac:dyDescent="0.3">
      <c r="C1058" s="40"/>
    </row>
    <row r="1059" spans="3:3" x14ac:dyDescent="0.3">
      <c r="C1059" s="40"/>
    </row>
    <row r="1060" spans="3:3" x14ac:dyDescent="0.3">
      <c r="C1060" s="40"/>
    </row>
    <row r="1061" spans="3:3" x14ac:dyDescent="0.3">
      <c r="C1061" s="40"/>
    </row>
    <row r="1062" spans="3:3" x14ac:dyDescent="0.3">
      <c r="C1062" s="40"/>
    </row>
    <row r="1063" spans="3:3" x14ac:dyDescent="0.3">
      <c r="C1063" s="40"/>
    </row>
    <row r="1064" spans="3:3" x14ac:dyDescent="0.3">
      <c r="C1064" s="40"/>
    </row>
    <row r="1065" spans="3:3" x14ac:dyDescent="0.3">
      <c r="C1065" s="40"/>
    </row>
    <row r="1066" spans="3:3" x14ac:dyDescent="0.3">
      <c r="C1066" s="40"/>
    </row>
    <row r="1067" spans="3:3" x14ac:dyDescent="0.3">
      <c r="C1067" s="40"/>
    </row>
    <row r="1068" spans="3:3" x14ac:dyDescent="0.3">
      <c r="C1068" s="40"/>
    </row>
    <row r="1069" spans="3:3" x14ac:dyDescent="0.3">
      <c r="C1069" s="40"/>
    </row>
    <row r="1070" spans="3:3" x14ac:dyDescent="0.3">
      <c r="C1070" s="40"/>
    </row>
    <row r="1071" spans="3:3" x14ac:dyDescent="0.3">
      <c r="C1071" s="40"/>
    </row>
    <row r="1072" spans="3:3" x14ac:dyDescent="0.3">
      <c r="C1072" s="40"/>
    </row>
    <row r="1073" spans="3:3" x14ac:dyDescent="0.3">
      <c r="C1073" s="40"/>
    </row>
    <row r="1074" spans="3:3" x14ac:dyDescent="0.3">
      <c r="C1074" s="40"/>
    </row>
    <row r="1075" spans="3:3" x14ac:dyDescent="0.3">
      <c r="C1075" s="40"/>
    </row>
    <row r="1076" spans="3:3" x14ac:dyDescent="0.3">
      <c r="C1076" s="40"/>
    </row>
    <row r="1077" spans="3:3" x14ac:dyDescent="0.3">
      <c r="C1077" s="40"/>
    </row>
    <row r="1078" spans="3:3" x14ac:dyDescent="0.3">
      <c r="C1078" s="40"/>
    </row>
    <row r="1079" spans="3:3" x14ac:dyDescent="0.3">
      <c r="C1079" s="40"/>
    </row>
    <row r="1080" spans="3:3" x14ac:dyDescent="0.3">
      <c r="C1080" s="40"/>
    </row>
    <row r="1081" spans="3:3" x14ac:dyDescent="0.3">
      <c r="C1081" s="40"/>
    </row>
    <row r="1082" spans="3:3" x14ac:dyDescent="0.3">
      <c r="C1082" s="40"/>
    </row>
    <row r="1083" spans="3:3" x14ac:dyDescent="0.3">
      <c r="C1083" s="40"/>
    </row>
    <row r="1084" spans="3:3" x14ac:dyDescent="0.3">
      <c r="C1084" s="40"/>
    </row>
    <row r="1085" spans="3:3" x14ac:dyDescent="0.3">
      <c r="C1085" s="40"/>
    </row>
    <row r="1086" spans="3:3" x14ac:dyDescent="0.3">
      <c r="C1086" s="40"/>
    </row>
    <row r="1087" spans="3:3" x14ac:dyDescent="0.3">
      <c r="C1087" s="40"/>
    </row>
    <row r="1088" spans="3:3" x14ac:dyDescent="0.3">
      <c r="C1088" s="40"/>
    </row>
    <row r="1089" spans="3:3" x14ac:dyDescent="0.3">
      <c r="C1089" s="40"/>
    </row>
    <row r="1090" spans="3:3" x14ac:dyDescent="0.3">
      <c r="C1090" s="40"/>
    </row>
    <row r="1091" spans="3:3" x14ac:dyDescent="0.3">
      <c r="C1091" s="40"/>
    </row>
    <row r="1092" spans="3:3" x14ac:dyDescent="0.3">
      <c r="C1092" s="40"/>
    </row>
    <row r="1093" spans="3:3" x14ac:dyDescent="0.3">
      <c r="C1093" s="40"/>
    </row>
    <row r="1094" spans="3:3" x14ac:dyDescent="0.3">
      <c r="C1094" s="40"/>
    </row>
    <row r="1095" spans="3:3" x14ac:dyDescent="0.3">
      <c r="C1095" s="40"/>
    </row>
    <row r="1096" spans="3:3" x14ac:dyDescent="0.3">
      <c r="C1096" s="40"/>
    </row>
    <row r="1097" spans="3:3" x14ac:dyDescent="0.3">
      <c r="C1097" s="40"/>
    </row>
    <row r="1098" spans="3:3" x14ac:dyDescent="0.3">
      <c r="C1098" s="40"/>
    </row>
    <row r="1099" spans="3:3" x14ac:dyDescent="0.3">
      <c r="C1099" s="40"/>
    </row>
    <row r="1100" spans="3:3" x14ac:dyDescent="0.3">
      <c r="C1100" s="40"/>
    </row>
    <row r="1101" spans="3:3" x14ac:dyDescent="0.3">
      <c r="C1101" s="40"/>
    </row>
    <row r="1102" spans="3:3" x14ac:dyDescent="0.3">
      <c r="C1102" s="40"/>
    </row>
    <row r="1103" spans="3:3" x14ac:dyDescent="0.3">
      <c r="C1103" s="40"/>
    </row>
    <row r="1104" spans="3:3" x14ac:dyDescent="0.3">
      <c r="C1104" s="40"/>
    </row>
    <row r="1105" spans="3:3" x14ac:dyDescent="0.3">
      <c r="C1105" s="40"/>
    </row>
    <row r="1106" spans="3:3" x14ac:dyDescent="0.3">
      <c r="C1106" s="40"/>
    </row>
    <row r="1107" spans="3:3" x14ac:dyDescent="0.3">
      <c r="C1107" s="40"/>
    </row>
    <row r="1108" spans="3:3" x14ac:dyDescent="0.3">
      <c r="C1108" s="40"/>
    </row>
    <row r="1109" spans="3:3" x14ac:dyDescent="0.3">
      <c r="C1109" s="40"/>
    </row>
    <row r="1110" spans="3:3" x14ac:dyDescent="0.3">
      <c r="C1110" s="40"/>
    </row>
    <row r="1111" spans="3:3" x14ac:dyDescent="0.3">
      <c r="C1111" s="40"/>
    </row>
    <row r="1112" spans="3:3" x14ac:dyDescent="0.3">
      <c r="C1112" s="40"/>
    </row>
    <row r="1113" spans="3:3" x14ac:dyDescent="0.3">
      <c r="C1113" s="40"/>
    </row>
    <row r="1114" spans="3:3" x14ac:dyDescent="0.3">
      <c r="C1114" s="40"/>
    </row>
    <row r="1115" spans="3:3" x14ac:dyDescent="0.3">
      <c r="C1115" s="40"/>
    </row>
    <row r="1116" spans="3:3" x14ac:dyDescent="0.3">
      <c r="C1116" s="40"/>
    </row>
    <row r="1117" spans="3:3" x14ac:dyDescent="0.3">
      <c r="C1117" s="40"/>
    </row>
    <row r="1118" spans="3:3" x14ac:dyDescent="0.3">
      <c r="C1118" s="40"/>
    </row>
    <row r="1119" spans="3:3" x14ac:dyDescent="0.3">
      <c r="C1119" s="40"/>
    </row>
    <row r="1120" spans="3:3" x14ac:dyDescent="0.3">
      <c r="C1120" s="40"/>
    </row>
    <row r="1121" spans="3:3" x14ac:dyDescent="0.3">
      <c r="C1121" s="40"/>
    </row>
    <row r="1122" spans="3:3" x14ac:dyDescent="0.3">
      <c r="C1122" s="40"/>
    </row>
    <row r="1123" spans="3:3" x14ac:dyDescent="0.3">
      <c r="C1123" s="40"/>
    </row>
    <row r="1124" spans="3:3" x14ac:dyDescent="0.3">
      <c r="C1124" s="40"/>
    </row>
    <row r="1125" spans="3:3" x14ac:dyDescent="0.3">
      <c r="C1125" s="40"/>
    </row>
    <row r="1126" spans="3:3" x14ac:dyDescent="0.3">
      <c r="C1126" s="40"/>
    </row>
    <row r="1127" spans="3:3" x14ac:dyDescent="0.3">
      <c r="C1127" s="40"/>
    </row>
    <row r="1128" spans="3:3" x14ac:dyDescent="0.3">
      <c r="C1128" s="40"/>
    </row>
    <row r="1129" spans="3:3" x14ac:dyDescent="0.3">
      <c r="C1129" s="40"/>
    </row>
    <row r="1130" spans="3:3" x14ac:dyDescent="0.3">
      <c r="C1130" s="40"/>
    </row>
    <row r="1131" spans="3:3" x14ac:dyDescent="0.3">
      <c r="C1131" s="40"/>
    </row>
    <row r="1132" spans="3:3" x14ac:dyDescent="0.3">
      <c r="C1132" s="40"/>
    </row>
    <row r="1133" spans="3:3" x14ac:dyDescent="0.3">
      <c r="C1133" s="40"/>
    </row>
    <row r="1134" spans="3:3" x14ac:dyDescent="0.3">
      <c r="C1134" s="40"/>
    </row>
    <row r="1135" spans="3:3" x14ac:dyDescent="0.3">
      <c r="C1135" s="40"/>
    </row>
    <row r="1136" spans="3:3" x14ac:dyDescent="0.3">
      <c r="C1136" s="40"/>
    </row>
    <row r="1137" spans="3:3" x14ac:dyDescent="0.3">
      <c r="C1137" s="40"/>
    </row>
    <row r="1138" spans="3:3" x14ac:dyDescent="0.3">
      <c r="C1138" s="40"/>
    </row>
    <row r="1139" spans="3:3" x14ac:dyDescent="0.3">
      <c r="C1139" s="40"/>
    </row>
    <row r="1140" spans="3:3" x14ac:dyDescent="0.3">
      <c r="C1140" s="40"/>
    </row>
    <row r="1141" spans="3:3" x14ac:dyDescent="0.3">
      <c r="C1141" s="40"/>
    </row>
    <row r="1142" spans="3:3" x14ac:dyDescent="0.3">
      <c r="C1142" s="40"/>
    </row>
    <row r="1143" spans="3:3" x14ac:dyDescent="0.3">
      <c r="C1143" s="40"/>
    </row>
    <row r="1144" spans="3:3" x14ac:dyDescent="0.3">
      <c r="C1144" s="40"/>
    </row>
    <row r="1145" spans="3:3" x14ac:dyDescent="0.3">
      <c r="C1145" s="40"/>
    </row>
    <row r="1146" spans="3:3" x14ac:dyDescent="0.3">
      <c r="C1146" s="40"/>
    </row>
    <row r="1147" spans="3:3" x14ac:dyDescent="0.3">
      <c r="C1147" s="40"/>
    </row>
    <row r="1148" spans="3:3" x14ac:dyDescent="0.3">
      <c r="C1148" s="40"/>
    </row>
    <row r="1149" spans="3:3" x14ac:dyDescent="0.3">
      <c r="C1149" s="40"/>
    </row>
    <row r="1150" spans="3:3" x14ac:dyDescent="0.3">
      <c r="C1150" s="40"/>
    </row>
    <row r="1151" spans="3:3" x14ac:dyDescent="0.3">
      <c r="C1151" s="40"/>
    </row>
    <row r="1152" spans="3:3" x14ac:dyDescent="0.3">
      <c r="C1152" s="40"/>
    </row>
    <row r="1153" spans="3:3" x14ac:dyDescent="0.3">
      <c r="C1153" s="40"/>
    </row>
    <row r="1154" spans="3:3" x14ac:dyDescent="0.3">
      <c r="C1154" s="40"/>
    </row>
    <row r="1155" spans="3:3" x14ac:dyDescent="0.3">
      <c r="C1155" s="40"/>
    </row>
    <row r="1156" spans="3:3" x14ac:dyDescent="0.3">
      <c r="C1156" s="40"/>
    </row>
    <row r="1157" spans="3:3" x14ac:dyDescent="0.3">
      <c r="C1157" s="40"/>
    </row>
    <row r="1158" spans="3:3" x14ac:dyDescent="0.3">
      <c r="C1158" s="40"/>
    </row>
    <row r="1159" spans="3:3" x14ac:dyDescent="0.3">
      <c r="C1159" s="40"/>
    </row>
    <row r="1160" spans="3:3" x14ac:dyDescent="0.3">
      <c r="C1160" s="40"/>
    </row>
    <row r="1161" spans="3:3" x14ac:dyDescent="0.3">
      <c r="C1161" s="40"/>
    </row>
    <row r="1162" spans="3:3" x14ac:dyDescent="0.3">
      <c r="C1162" s="40"/>
    </row>
    <row r="1163" spans="3:3" x14ac:dyDescent="0.3">
      <c r="C1163" s="40"/>
    </row>
    <row r="1164" spans="3:3" x14ac:dyDescent="0.3">
      <c r="C1164" s="40"/>
    </row>
    <row r="1165" spans="3:3" x14ac:dyDescent="0.3">
      <c r="C1165" s="40"/>
    </row>
    <row r="1166" spans="3:3" x14ac:dyDescent="0.3">
      <c r="C1166" s="40"/>
    </row>
    <row r="1167" spans="3:3" x14ac:dyDescent="0.3">
      <c r="C1167" s="40"/>
    </row>
    <row r="1168" spans="3:3" x14ac:dyDescent="0.3">
      <c r="C1168" s="40"/>
    </row>
    <row r="1169" spans="3:3" x14ac:dyDescent="0.3">
      <c r="C1169" s="40"/>
    </row>
    <row r="1170" spans="3:3" x14ac:dyDescent="0.3">
      <c r="C1170" s="40"/>
    </row>
    <row r="1171" spans="3:3" x14ac:dyDescent="0.3">
      <c r="C1171" s="40"/>
    </row>
    <row r="1172" spans="3:3" x14ac:dyDescent="0.3">
      <c r="C1172" s="40"/>
    </row>
    <row r="1173" spans="3:3" x14ac:dyDescent="0.3">
      <c r="C1173" s="40"/>
    </row>
    <row r="1174" spans="3:3" x14ac:dyDescent="0.3">
      <c r="C1174" s="40"/>
    </row>
    <row r="1175" spans="3:3" x14ac:dyDescent="0.3">
      <c r="C1175" s="40"/>
    </row>
    <row r="1176" spans="3:3" x14ac:dyDescent="0.3">
      <c r="C1176" s="40"/>
    </row>
    <row r="1177" spans="3:3" x14ac:dyDescent="0.3">
      <c r="C1177" s="40"/>
    </row>
    <row r="1178" spans="3:3" x14ac:dyDescent="0.3">
      <c r="C1178" s="40"/>
    </row>
    <row r="1179" spans="3:3" x14ac:dyDescent="0.3">
      <c r="C1179" s="40"/>
    </row>
    <row r="1180" spans="3:3" x14ac:dyDescent="0.3">
      <c r="C1180" s="40"/>
    </row>
    <row r="1181" spans="3:3" x14ac:dyDescent="0.3">
      <c r="C1181" s="40"/>
    </row>
    <row r="1182" spans="3:3" x14ac:dyDescent="0.3">
      <c r="C1182" s="40"/>
    </row>
    <row r="1183" spans="3:3" x14ac:dyDescent="0.3">
      <c r="C1183" s="40"/>
    </row>
    <row r="1184" spans="3:3" x14ac:dyDescent="0.3">
      <c r="C1184" s="40"/>
    </row>
    <row r="1185" spans="3:3" x14ac:dyDescent="0.3">
      <c r="C1185" s="40"/>
    </row>
    <row r="1186" spans="3:3" x14ac:dyDescent="0.3">
      <c r="C1186" s="40"/>
    </row>
    <row r="1187" spans="3:3" x14ac:dyDescent="0.3">
      <c r="C1187" s="40"/>
    </row>
    <row r="1188" spans="3:3" x14ac:dyDescent="0.3">
      <c r="C1188" s="40"/>
    </row>
    <row r="1189" spans="3:3" x14ac:dyDescent="0.3">
      <c r="C1189" s="40"/>
    </row>
    <row r="1190" spans="3:3" x14ac:dyDescent="0.3">
      <c r="C1190" s="40"/>
    </row>
    <row r="1191" spans="3:3" x14ac:dyDescent="0.3">
      <c r="C1191" s="40"/>
    </row>
    <row r="1192" spans="3:3" x14ac:dyDescent="0.3">
      <c r="C1192" s="40"/>
    </row>
    <row r="1193" spans="3:3" x14ac:dyDescent="0.3">
      <c r="C1193" s="40"/>
    </row>
    <row r="1194" spans="3:3" x14ac:dyDescent="0.3">
      <c r="C1194" s="40"/>
    </row>
    <row r="1195" spans="3:3" x14ac:dyDescent="0.3">
      <c r="C1195" s="40"/>
    </row>
    <row r="1196" spans="3:3" x14ac:dyDescent="0.3">
      <c r="C1196" s="40"/>
    </row>
    <row r="1197" spans="3:3" x14ac:dyDescent="0.3">
      <c r="C1197" s="40"/>
    </row>
    <row r="1198" spans="3:3" x14ac:dyDescent="0.3">
      <c r="C1198" s="40"/>
    </row>
    <row r="1199" spans="3:3" x14ac:dyDescent="0.3">
      <c r="C1199" s="40"/>
    </row>
    <row r="1200" spans="3:3" x14ac:dyDescent="0.3">
      <c r="C1200" s="40"/>
    </row>
    <row r="1201" spans="3:3" x14ac:dyDescent="0.3">
      <c r="C1201" s="40"/>
    </row>
    <row r="1202" spans="3:3" x14ac:dyDescent="0.3">
      <c r="C1202" s="40"/>
    </row>
    <row r="1203" spans="3:3" x14ac:dyDescent="0.3">
      <c r="C1203" s="40"/>
    </row>
    <row r="1204" spans="3:3" x14ac:dyDescent="0.3">
      <c r="C1204" s="40"/>
    </row>
    <row r="1205" spans="3:3" x14ac:dyDescent="0.3">
      <c r="C1205" s="40"/>
    </row>
    <row r="1206" spans="3:3" x14ac:dyDescent="0.3">
      <c r="C1206" s="40"/>
    </row>
    <row r="1207" spans="3:3" x14ac:dyDescent="0.3">
      <c r="C1207" s="40"/>
    </row>
    <row r="1208" spans="3:3" x14ac:dyDescent="0.3">
      <c r="C1208" s="40"/>
    </row>
    <row r="1209" spans="3:3" x14ac:dyDescent="0.3">
      <c r="C1209" s="40"/>
    </row>
    <row r="1210" spans="3:3" x14ac:dyDescent="0.3">
      <c r="C1210" s="40"/>
    </row>
    <row r="1211" spans="3:3" x14ac:dyDescent="0.3">
      <c r="C1211" s="40"/>
    </row>
    <row r="1212" spans="3:3" x14ac:dyDescent="0.3">
      <c r="C1212" s="40"/>
    </row>
    <row r="1213" spans="3:3" x14ac:dyDescent="0.3">
      <c r="C1213" s="40"/>
    </row>
    <row r="1214" spans="3:3" x14ac:dyDescent="0.3">
      <c r="C1214" s="40"/>
    </row>
    <row r="1215" spans="3:3" x14ac:dyDescent="0.3">
      <c r="C1215" s="40"/>
    </row>
    <row r="1216" spans="3:3" x14ac:dyDescent="0.3">
      <c r="C1216" s="40"/>
    </row>
    <row r="1217" spans="3:3" x14ac:dyDescent="0.3">
      <c r="C1217" s="40"/>
    </row>
    <row r="1218" spans="3:3" x14ac:dyDescent="0.3">
      <c r="C1218" s="40"/>
    </row>
    <row r="1219" spans="3:3" x14ac:dyDescent="0.3">
      <c r="C1219" s="40"/>
    </row>
    <row r="1220" spans="3:3" x14ac:dyDescent="0.3">
      <c r="C1220" s="40"/>
    </row>
    <row r="1221" spans="3:3" x14ac:dyDescent="0.3">
      <c r="C1221" s="40"/>
    </row>
    <row r="1222" spans="3:3" x14ac:dyDescent="0.3">
      <c r="C1222" s="40"/>
    </row>
    <row r="1223" spans="3:3" x14ac:dyDescent="0.3">
      <c r="C1223" s="40"/>
    </row>
    <row r="1224" spans="3:3" x14ac:dyDescent="0.3">
      <c r="C1224" s="40"/>
    </row>
    <row r="1225" spans="3:3" x14ac:dyDescent="0.3">
      <c r="C1225" s="40"/>
    </row>
    <row r="1226" spans="3:3" x14ac:dyDescent="0.3">
      <c r="C1226" s="40"/>
    </row>
    <row r="1227" spans="3:3" x14ac:dyDescent="0.3">
      <c r="C1227" s="40"/>
    </row>
    <row r="1228" spans="3:3" x14ac:dyDescent="0.3">
      <c r="C1228" s="40"/>
    </row>
    <row r="1229" spans="3:3" x14ac:dyDescent="0.3">
      <c r="C1229" s="40"/>
    </row>
    <row r="1230" spans="3:3" x14ac:dyDescent="0.3">
      <c r="C1230" s="40"/>
    </row>
    <row r="1231" spans="3:3" x14ac:dyDescent="0.3">
      <c r="C1231" s="40"/>
    </row>
    <row r="1232" spans="3:3" x14ac:dyDescent="0.3">
      <c r="C1232" s="40"/>
    </row>
    <row r="1233" spans="3:3" x14ac:dyDescent="0.3">
      <c r="C1233" s="40"/>
    </row>
    <row r="1234" spans="3:3" x14ac:dyDescent="0.3">
      <c r="C1234" s="40"/>
    </row>
    <row r="1235" spans="3:3" x14ac:dyDescent="0.3">
      <c r="C1235" s="40"/>
    </row>
    <row r="1236" spans="3:3" x14ac:dyDescent="0.3">
      <c r="C1236" s="40"/>
    </row>
    <row r="1237" spans="3:3" x14ac:dyDescent="0.3">
      <c r="C1237" s="40"/>
    </row>
    <row r="1238" spans="3:3" x14ac:dyDescent="0.3">
      <c r="C1238" s="40"/>
    </row>
    <row r="1239" spans="3:3" x14ac:dyDescent="0.3">
      <c r="C1239" s="40"/>
    </row>
    <row r="1240" spans="3:3" x14ac:dyDescent="0.3">
      <c r="C1240" s="40"/>
    </row>
    <row r="1241" spans="3:3" x14ac:dyDescent="0.3">
      <c r="C1241" s="40"/>
    </row>
    <row r="1242" spans="3:3" x14ac:dyDescent="0.3">
      <c r="C1242" s="40"/>
    </row>
    <row r="1243" spans="3:3" x14ac:dyDescent="0.3">
      <c r="C1243" s="40"/>
    </row>
    <row r="1244" spans="3:3" x14ac:dyDescent="0.3">
      <c r="C1244" s="40"/>
    </row>
    <row r="1245" spans="3:3" x14ac:dyDescent="0.3">
      <c r="C1245" s="40"/>
    </row>
    <row r="1246" spans="3:3" x14ac:dyDescent="0.3">
      <c r="C1246" s="40"/>
    </row>
    <row r="1247" spans="3:3" x14ac:dyDescent="0.3">
      <c r="C1247" s="40"/>
    </row>
    <row r="1248" spans="3:3" x14ac:dyDescent="0.3">
      <c r="C1248" s="40"/>
    </row>
    <row r="1249" spans="3:3" x14ac:dyDescent="0.3">
      <c r="C1249" s="40"/>
    </row>
    <row r="1250" spans="3:3" x14ac:dyDescent="0.3">
      <c r="C1250" s="40"/>
    </row>
    <row r="1251" spans="3:3" x14ac:dyDescent="0.3">
      <c r="C1251" s="40"/>
    </row>
    <row r="1252" spans="3:3" x14ac:dyDescent="0.3">
      <c r="C1252" s="40"/>
    </row>
    <row r="1253" spans="3:3" x14ac:dyDescent="0.3">
      <c r="C1253" s="40"/>
    </row>
    <row r="1254" spans="3:3" x14ac:dyDescent="0.3">
      <c r="C1254" s="40"/>
    </row>
    <row r="1255" spans="3:3" x14ac:dyDescent="0.3">
      <c r="C1255" s="40"/>
    </row>
    <row r="1256" spans="3:3" x14ac:dyDescent="0.3">
      <c r="C1256" s="40"/>
    </row>
    <row r="1257" spans="3:3" x14ac:dyDescent="0.3">
      <c r="C1257" s="40"/>
    </row>
    <row r="1258" spans="3:3" x14ac:dyDescent="0.3">
      <c r="C1258" s="40"/>
    </row>
    <row r="1259" spans="3:3" x14ac:dyDescent="0.3">
      <c r="C1259" s="40"/>
    </row>
    <row r="1260" spans="3:3" x14ac:dyDescent="0.3">
      <c r="C1260" s="40"/>
    </row>
    <row r="1261" spans="3:3" x14ac:dyDescent="0.3">
      <c r="C1261" s="40"/>
    </row>
    <row r="1262" spans="3:3" x14ac:dyDescent="0.3">
      <c r="C1262" s="40"/>
    </row>
    <row r="1263" spans="3:3" x14ac:dyDescent="0.3">
      <c r="C1263" s="40"/>
    </row>
    <row r="1264" spans="3:3" x14ac:dyDescent="0.3">
      <c r="C1264" s="40"/>
    </row>
    <row r="1265" spans="3:3" x14ac:dyDescent="0.3">
      <c r="C1265" s="40"/>
    </row>
    <row r="1266" spans="3:3" x14ac:dyDescent="0.3">
      <c r="C1266" s="40"/>
    </row>
    <row r="1267" spans="3:3" x14ac:dyDescent="0.3">
      <c r="C1267" s="40"/>
    </row>
    <row r="1268" spans="3:3" x14ac:dyDescent="0.3">
      <c r="C1268" s="40"/>
    </row>
    <row r="1269" spans="3:3" x14ac:dyDescent="0.3">
      <c r="C1269" s="40"/>
    </row>
    <row r="1270" spans="3:3" x14ac:dyDescent="0.3">
      <c r="C1270" s="40"/>
    </row>
    <row r="1271" spans="3:3" x14ac:dyDescent="0.3">
      <c r="C1271" s="40"/>
    </row>
    <row r="1272" spans="3:3" x14ac:dyDescent="0.3">
      <c r="C1272" s="40"/>
    </row>
    <row r="1273" spans="3:3" x14ac:dyDescent="0.3">
      <c r="C1273" s="40"/>
    </row>
    <row r="1274" spans="3:3" x14ac:dyDescent="0.3">
      <c r="C1274" s="40"/>
    </row>
    <row r="1275" spans="3:3" x14ac:dyDescent="0.3">
      <c r="C1275" s="40"/>
    </row>
    <row r="1276" spans="3:3" x14ac:dyDescent="0.3">
      <c r="C1276" s="40"/>
    </row>
    <row r="1277" spans="3:3" x14ac:dyDescent="0.3">
      <c r="C1277" s="40"/>
    </row>
    <row r="1278" spans="3:3" x14ac:dyDescent="0.3">
      <c r="C1278" s="40"/>
    </row>
    <row r="1279" spans="3:3" x14ac:dyDescent="0.3">
      <c r="C1279" s="40"/>
    </row>
    <row r="1280" spans="3:3" x14ac:dyDescent="0.3">
      <c r="C1280" s="40"/>
    </row>
    <row r="1281" spans="3:3" x14ac:dyDescent="0.3">
      <c r="C1281" s="40"/>
    </row>
    <row r="1282" spans="3:3" x14ac:dyDescent="0.3">
      <c r="C1282" s="40"/>
    </row>
    <row r="1283" spans="3:3" x14ac:dyDescent="0.3">
      <c r="C1283" s="40"/>
    </row>
    <row r="1284" spans="3:3" x14ac:dyDescent="0.3">
      <c r="C1284" s="40"/>
    </row>
    <row r="1285" spans="3:3" x14ac:dyDescent="0.3">
      <c r="C1285" s="40"/>
    </row>
    <row r="1286" spans="3:3" x14ac:dyDescent="0.3">
      <c r="C1286" s="40"/>
    </row>
    <row r="1287" spans="3:3" x14ac:dyDescent="0.3">
      <c r="C1287" s="40"/>
    </row>
    <row r="1288" spans="3:3" x14ac:dyDescent="0.3">
      <c r="C1288" s="40"/>
    </row>
    <row r="1289" spans="3:3" x14ac:dyDescent="0.3">
      <c r="C1289" s="40"/>
    </row>
    <row r="1290" spans="3:3" x14ac:dyDescent="0.3">
      <c r="C1290" s="40"/>
    </row>
    <row r="1291" spans="3:3" x14ac:dyDescent="0.3">
      <c r="C1291" s="40"/>
    </row>
    <row r="1292" spans="3:3" x14ac:dyDescent="0.3">
      <c r="C1292" s="40"/>
    </row>
    <row r="1293" spans="3:3" x14ac:dyDescent="0.3">
      <c r="C1293" s="40"/>
    </row>
    <row r="1294" spans="3:3" x14ac:dyDescent="0.3">
      <c r="C1294" s="40"/>
    </row>
    <row r="1295" spans="3:3" x14ac:dyDescent="0.3">
      <c r="C1295" s="40"/>
    </row>
    <row r="1296" spans="3:3" x14ac:dyDescent="0.3">
      <c r="C1296" s="40"/>
    </row>
    <row r="1297" spans="3:3" x14ac:dyDescent="0.3">
      <c r="C1297" s="40"/>
    </row>
    <row r="1298" spans="3:3" x14ac:dyDescent="0.3">
      <c r="C1298" s="40"/>
    </row>
    <row r="1299" spans="3:3" x14ac:dyDescent="0.3">
      <c r="C1299" s="40"/>
    </row>
    <row r="1300" spans="3:3" x14ac:dyDescent="0.3">
      <c r="C1300" s="40"/>
    </row>
    <row r="1301" spans="3:3" x14ac:dyDescent="0.3">
      <c r="C1301" s="40"/>
    </row>
    <row r="1302" spans="3:3" x14ac:dyDescent="0.3">
      <c r="C1302" s="40"/>
    </row>
    <row r="1303" spans="3:3" x14ac:dyDescent="0.3">
      <c r="C1303" s="40"/>
    </row>
    <row r="1304" spans="3:3" x14ac:dyDescent="0.3">
      <c r="C1304" s="40"/>
    </row>
    <row r="1305" spans="3:3" x14ac:dyDescent="0.3">
      <c r="C1305" s="40"/>
    </row>
    <row r="1306" spans="3:3" x14ac:dyDescent="0.3">
      <c r="C1306" s="40"/>
    </row>
    <row r="1307" spans="3:3" x14ac:dyDescent="0.3">
      <c r="C1307" s="40"/>
    </row>
    <row r="1308" spans="3:3" x14ac:dyDescent="0.3">
      <c r="C1308" s="40"/>
    </row>
    <row r="1309" spans="3:3" x14ac:dyDescent="0.3">
      <c r="C1309" s="40"/>
    </row>
    <row r="1310" spans="3:3" x14ac:dyDescent="0.3">
      <c r="C1310" s="40"/>
    </row>
    <row r="1311" spans="3:3" x14ac:dyDescent="0.3">
      <c r="C1311" s="40"/>
    </row>
    <row r="1312" spans="3:3" x14ac:dyDescent="0.3">
      <c r="C1312" s="40"/>
    </row>
    <row r="1313" spans="3:3" x14ac:dyDescent="0.3">
      <c r="C1313" s="40"/>
    </row>
    <row r="1314" spans="3:3" x14ac:dyDescent="0.3">
      <c r="C1314" s="40"/>
    </row>
    <row r="1315" spans="3:3" x14ac:dyDescent="0.3">
      <c r="C1315" s="40"/>
    </row>
    <row r="1316" spans="3:3" x14ac:dyDescent="0.3">
      <c r="C1316" s="40"/>
    </row>
    <row r="1317" spans="3:3" x14ac:dyDescent="0.3">
      <c r="C1317" s="40"/>
    </row>
    <row r="1318" spans="3:3" x14ac:dyDescent="0.3">
      <c r="C1318" s="40"/>
    </row>
    <row r="1319" spans="3:3" x14ac:dyDescent="0.3">
      <c r="C1319" s="40"/>
    </row>
    <row r="1320" spans="3:3" x14ac:dyDescent="0.3">
      <c r="C1320" s="40"/>
    </row>
    <row r="1321" spans="3:3" x14ac:dyDescent="0.3">
      <c r="C1321" s="40"/>
    </row>
    <row r="1322" spans="3:3" x14ac:dyDescent="0.3">
      <c r="C1322" s="40"/>
    </row>
    <row r="1323" spans="3:3" x14ac:dyDescent="0.3">
      <c r="C1323" s="40"/>
    </row>
    <row r="1324" spans="3:3" x14ac:dyDescent="0.3">
      <c r="C1324" s="40"/>
    </row>
    <row r="1325" spans="3:3" x14ac:dyDescent="0.3">
      <c r="C1325" s="40"/>
    </row>
    <row r="1326" spans="3:3" x14ac:dyDescent="0.3">
      <c r="C1326" s="40"/>
    </row>
    <row r="1327" spans="3:3" x14ac:dyDescent="0.3">
      <c r="C1327" s="40"/>
    </row>
    <row r="1328" spans="3:3" x14ac:dyDescent="0.3">
      <c r="C1328" s="40"/>
    </row>
    <row r="1329" spans="3:3" x14ac:dyDescent="0.3">
      <c r="C1329" s="40"/>
    </row>
    <row r="1330" spans="3:3" x14ac:dyDescent="0.3">
      <c r="C1330" s="40"/>
    </row>
    <row r="1331" spans="3:3" x14ac:dyDescent="0.3">
      <c r="C1331" s="40"/>
    </row>
    <row r="1332" spans="3:3" x14ac:dyDescent="0.3">
      <c r="C1332" s="40"/>
    </row>
    <row r="1333" spans="3:3" x14ac:dyDescent="0.3">
      <c r="C1333" s="40"/>
    </row>
    <row r="1334" spans="3:3" x14ac:dyDescent="0.3">
      <c r="C1334" s="40"/>
    </row>
    <row r="1335" spans="3:3" x14ac:dyDescent="0.3">
      <c r="C1335" s="40"/>
    </row>
    <row r="1336" spans="3:3" x14ac:dyDescent="0.3">
      <c r="C1336" s="40"/>
    </row>
    <row r="1337" spans="3:3" x14ac:dyDescent="0.3">
      <c r="C1337" s="40"/>
    </row>
    <row r="1338" spans="3:3" x14ac:dyDescent="0.3">
      <c r="C1338" s="40"/>
    </row>
    <row r="1339" spans="3:3" x14ac:dyDescent="0.3">
      <c r="C1339" s="40"/>
    </row>
    <row r="1340" spans="3:3" x14ac:dyDescent="0.3">
      <c r="C1340" s="40"/>
    </row>
    <row r="1341" spans="3:3" x14ac:dyDescent="0.3">
      <c r="C1341" s="40"/>
    </row>
    <row r="1342" spans="3:3" x14ac:dyDescent="0.3">
      <c r="C1342" s="40"/>
    </row>
    <row r="1343" spans="3:3" x14ac:dyDescent="0.3">
      <c r="C1343" s="40"/>
    </row>
    <row r="1344" spans="3:3" x14ac:dyDescent="0.3">
      <c r="C1344" s="40"/>
    </row>
    <row r="1345" spans="3:3" x14ac:dyDescent="0.3">
      <c r="C1345" s="40"/>
    </row>
    <row r="1346" spans="3:3" x14ac:dyDescent="0.3">
      <c r="C1346" s="40"/>
    </row>
    <row r="1347" spans="3:3" x14ac:dyDescent="0.3">
      <c r="C1347" s="40"/>
    </row>
    <row r="1348" spans="3:3" x14ac:dyDescent="0.3">
      <c r="C1348" s="40"/>
    </row>
    <row r="1349" spans="3:3" x14ac:dyDescent="0.3">
      <c r="C1349" s="40"/>
    </row>
    <row r="1350" spans="3:3" x14ac:dyDescent="0.3">
      <c r="C1350" s="40"/>
    </row>
    <row r="1351" spans="3:3" x14ac:dyDescent="0.3">
      <c r="C1351" s="40"/>
    </row>
    <row r="1352" spans="3:3" x14ac:dyDescent="0.3">
      <c r="C1352" s="40"/>
    </row>
    <row r="1353" spans="3:3" x14ac:dyDescent="0.3">
      <c r="C1353" s="40"/>
    </row>
    <row r="1354" spans="3:3" x14ac:dyDescent="0.3">
      <c r="C1354" s="40"/>
    </row>
    <row r="1355" spans="3:3" x14ac:dyDescent="0.3">
      <c r="C1355" s="40"/>
    </row>
    <row r="1356" spans="3:3" x14ac:dyDescent="0.3">
      <c r="C1356" s="40"/>
    </row>
    <row r="1357" spans="3:3" x14ac:dyDescent="0.3">
      <c r="C1357" s="40"/>
    </row>
    <row r="1358" spans="3:3" x14ac:dyDescent="0.3">
      <c r="C1358" s="40"/>
    </row>
    <row r="1359" spans="3:3" x14ac:dyDescent="0.3">
      <c r="C1359" s="40"/>
    </row>
    <row r="1360" spans="3:3" x14ac:dyDescent="0.3">
      <c r="C1360" s="40"/>
    </row>
    <row r="1361" spans="3:3" x14ac:dyDescent="0.3">
      <c r="C1361" s="40"/>
    </row>
    <row r="1362" spans="3:3" x14ac:dyDescent="0.3">
      <c r="C1362" s="40"/>
    </row>
    <row r="1363" spans="3:3" x14ac:dyDescent="0.3">
      <c r="C1363" s="40"/>
    </row>
    <row r="1364" spans="3:3" x14ac:dyDescent="0.3">
      <c r="C1364" s="40"/>
    </row>
    <row r="1365" spans="3:3" x14ac:dyDescent="0.3">
      <c r="C1365" s="40"/>
    </row>
    <row r="1366" spans="3:3" x14ac:dyDescent="0.3">
      <c r="C1366" s="40"/>
    </row>
    <row r="1367" spans="3:3" x14ac:dyDescent="0.3">
      <c r="C1367" s="40"/>
    </row>
    <row r="1368" spans="3:3" x14ac:dyDescent="0.3">
      <c r="C1368" s="40"/>
    </row>
    <row r="1369" spans="3:3" x14ac:dyDescent="0.3">
      <c r="C1369" s="40"/>
    </row>
    <row r="1370" spans="3:3" x14ac:dyDescent="0.3">
      <c r="C1370" s="40"/>
    </row>
    <row r="1371" spans="3:3" x14ac:dyDescent="0.3">
      <c r="C1371" s="40"/>
    </row>
    <row r="1372" spans="3:3" x14ac:dyDescent="0.3">
      <c r="C1372" s="40"/>
    </row>
    <row r="1373" spans="3:3" x14ac:dyDescent="0.3">
      <c r="C1373" s="40"/>
    </row>
    <row r="1374" spans="3:3" x14ac:dyDescent="0.3">
      <c r="C1374" s="40"/>
    </row>
    <row r="1375" spans="3:3" x14ac:dyDescent="0.3">
      <c r="C1375" s="40"/>
    </row>
    <row r="1376" spans="3:3" x14ac:dyDescent="0.3">
      <c r="C1376" s="40"/>
    </row>
    <row r="1377" spans="3:3" x14ac:dyDescent="0.3">
      <c r="C1377" s="40"/>
    </row>
    <row r="1378" spans="3:3" x14ac:dyDescent="0.3">
      <c r="C1378" s="40"/>
    </row>
    <row r="1379" spans="3:3" x14ac:dyDescent="0.3">
      <c r="C1379" s="40"/>
    </row>
    <row r="1380" spans="3:3" x14ac:dyDescent="0.3">
      <c r="C1380" s="40"/>
    </row>
    <row r="1381" spans="3:3" x14ac:dyDescent="0.3">
      <c r="C1381" s="40"/>
    </row>
    <row r="1382" spans="3:3" x14ac:dyDescent="0.3">
      <c r="C1382" s="40"/>
    </row>
    <row r="1383" spans="3:3" x14ac:dyDescent="0.3">
      <c r="C1383" s="40"/>
    </row>
    <row r="1384" spans="3:3" x14ac:dyDescent="0.3">
      <c r="C1384" s="40"/>
    </row>
    <row r="1385" spans="3:3" x14ac:dyDescent="0.3">
      <c r="C1385" s="40"/>
    </row>
    <row r="1386" spans="3:3" x14ac:dyDescent="0.3">
      <c r="C1386" s="40"/>
    </row>
    <row r="1387" spans="3:3" x14ac:dyDescent="0.3">
      <c r="C1387" s="40"/>
    </row>
    <row r="1388" spans="3:3" x14ac:dyDescent="0.3">
      <c r="C1388" s="40"/>
    </row>
    <row r="1389" spans="3:3" x14ac:dyDescent="0.3">
      <c r="C1389" s="40"/>
    </row>
    <row r="1390" spans="3:3" x14ac:dyDescent="0.3">
      <c r="C1390" s="40"/>
    </row>
    <row r="1391" spans="3:3" x14ac:dyDescent="0.3">
      <c r="C1391" s="40"/>
    </row>
    <row r="1392" spans="3:3" x14ac:dyDescent="0.3">
      <c r="C1392" s="40"/>
    </row>
    <row r="1393" spans="3:3" x14ac:dyDescent="0.3">
      <c r="C1393" s="40"/>
    </row>
    <row r="1394" spans="3:3" x14ac:dyDescent="0.3">
      <c r="C1394" s="40"/>
    </row>
    <row r="1395" spans="3:3" x14ac:dyDescent="0.3">
      <c r="C1395" s="40"/>
    </row>
    <row r="1396" spans="3:3" x14ac:dyDescent="0.3">
      <c r="C1396" s="40"/>
    </row>
    <row r="1397" spans="3:3" x14ac:dyDescent="0.3">
      <c r="C1397" s="40"/>
    </row>
    <row r="1398" spans="3:3" x14ac:dyDescent="0.3">
      <c r="C1398" s="40"/>
    </row>
    <row r="1399" spans="3:3" x14ac:dyDescent="0.3">
      <c r="C1399" s="40"/>
    </row>
    <row r="1400" spans="3:3" x14ac:dyDescent="0.3">
      <c r="C1400" s="40"/>
    </row>
    <row r="1401" spans="3:3" x14ac:dyDescent="0.3">
      <c r="C1401" s="40"/>
    </row>
    <row r="1402" spans="3:3" x14ac:dyDescent="0.3">
      <c r="C1402" s="40"/>
    </row>
    <row r="1403" spans="3:3" x14ac:dyDescent="0.3">
      <c r="C1403" s="40"/>
    </row>
    <row r="1404" spans="3:3" x14ac:dyDescent="0.3">
      <c r="C1404" s="40"/>
    </row>
    <row r="1405" spans="3:3" x14ac:dyDescent="0.3">
      <c r="C1405" s="40"/>
    </row>
    <row r="1406" spans="3:3" x14ac:dyDescent="0.3">
      <c r="C1406" s="40"/>
    </row>
    <row r="1407" spans="3:3" x14ac:dyDescent="0.3">
      <c r="C1407" s="40"/>
    </row>
    <row r="1408" spans="3:3" x14ac:dyDescent="0.3">
      <c r="C1408" s="40"/>
    </row>
    <row r="1409" spans="3:3" x14ac:dyDescent="0.3">
      <c r="C1409" s="40"/>
    </row>
    <row r="1410" spans="3:3" x14ac:dyDescent="0.3">
      <c r="C1410" s="40"/>
    </row>
    <row r="1411" spans="3:3" x14ac:dyDescent="0.3">
      <c r="C1411" s="40"/>
    </row>
    <row r="1412" spans="3:3" x14ac:dyDescent="0.3">
      <c r="C1412" s="40"/>
    </row>
    <row r="1413" spans="3:3" x14ac:dyDescent="0.3">
      <c r="C1413" s="40"/>
    </row>
    <row r="1414" spans="3:3" x14ac:dyDescent="0.3">
      <c r="C1414" s="40"/>
    </row>
    <row r="1415" spans="3:3" x14ac:dyDescent="0.3">
      <c r="C1415" s="40"/>
    </row>
    <row r="1416" spans="3:3" x14ac:dyDescent="0.3">
      <c r="C1416" s="40"/>
    </row>
    <row r="1417" spans="3:3" x14ac:dyDescent="0.3">
      <c r="C1417" s="40"/>
    </row>
    <row r="1418" spans="3:3" x14ac:dyDescent="0.3">
      <c r="C1418" s="40"/>
    </row>
    <row r="1419" spans="3:3" x14ac:dyDescent="0.3">
      <c r="C1419" s="40"/>
    </row>
    <row r="1420" spans="3:3" x14ac:dyDescent="0.3">
      <c r="C1420" s="40"/>
    </row>
    <row r="1421" spans="3:3" x14ac:dyDescent="0.3">
      <c r="C1421" s="40"/>
    </row>
    <row r="1422" spans="3:3" x14ac:dyDescent="0.3">
      <c r="C1422" s="40"/>
    </row>
    <row r="1423" spans="3:3" x14ac:dyDescent="0.3">
      <c r="C1423" s="40"/>
    </row>
    <row r="1424" spans="3:3" x14ac:dyDescent="0.3">
      <c r="C1424" s="40"/>
    </row>
    <row r="1425" spans="3:3" x14ac:dyDescent="0.3">
      <c r="C1425" s="40"/>
    </row>
    <row r="1426" spans="3:3" x14ac:dyDescent="0.3">
      <c r="C1426" s="40"/>
    </row>
    <row r="1427" spans="3:3" x14ac:dyDescent="0.3">
      <c r="C1427" s="40"/>
    </row>
    <row r="1428" spans="3:3" x14ac:dyDescent="0.3">
      <c r="C1428" s="40"/>
    </row>
    <row r="1429" spans="3:3" x14ac:dyDescent="0.3">
      <c r="C1429" s="40"/>
    </row>
    <row r="1430" spans="3:3" x14ac:dyDescent="0.3">
      <c r="C1430" s="40"/>
    </row>
    <row r="1431" spans="3:3" x14ac:dyDescent="0.3">
      <c r="C1431" s="40"/>
    </row>
    <row r="1432" spans="3:3" x14ac:dyDescent="0.3">
      <c r="C1432" s="40"/>
    </row>
    <row r="1433" spans="3:3" x14ac:dyDescent="0.3">
      <c r="C1433" s="40"/>
    </row>
    <row r="1434" spans="3:3" x14ac:dyDescent="0.3">
      <c r="C1434" s="40"/>
    </row>
    <row r="1435" spans="3:3" x14ac:dyDescent="0.3">
      <c r="C1435" s="40"/>
    </row>
    <row r="1436" spans="3:3" x14ac:dyDescent="0.3">
      <c r="C1436" s="40"/>
    </row>
    <row r="1437" spans="3:3" x14ac:dyDescent="0.3">
      <c r="C1437" s="40"/>
    </row>
    <row r="1438" spans="3:3" x14ac:dyDescent="0.3">
      <c r="C1438" s="40"/>
    </row>
    <row r="1439" spans="3:3" x14ac:dyDescent="0.3">
      <c r="C1439" s="40"/>
    </row>
    <row r="1440" spans="3:3" x14ac:dyDescent="0.3">
      <c r="C1440" s="40"/>
    </row>
    <row r="1441" spans="3:3" x14ac:dyDescent="0.3">
      <c r="C1441" s="40"/>
    </row>
    <row r="1442" spans="3:3" x14ac:dyDescent="0.3">
      <c r="C1442" s="40"/>
    </row>
    <row r="1443" spans="3:3" x14ac:dyDescent="0.3">
      <c r="C1443" s="40"/>
    </row>
    <row r="1444" spans="3:3" x14ac:dyDescent="0.3">
      <c r="C1444" s="40"/>
    </row>
    <row r="1445" spans="3:3" x14ac:dyDescent="0.3">
      <c r="C1445" s="40"/>
    </row>
    <row r="1446" spans="3:3" x14ac:dyDescent="0.3">
      <c r="C1446" s="40"/>
    </row>
    <row r="1447" spans="3:3" x14ac:dyDescent="0.3">
      <c r="C1447" s="40"/>
    </row>
    <row r="1448" spans="3:3" x14ac:dyDescent="0.3">
      <c r="C1448" s="40"/>
    </row>
    <row r="1449" spans="3:3" x14ac:dyDescent="0.3">
      <c r="C1449" s="40"/>
    </row>
    <row r="1450" spans="3:3" x14ac:dyDescent="0.3">
      <c r="C1450" s="40"/>
    </row>
    <row r="1451" spans="3:3" x14ac:dyDescent="0.3">
      <c r="C1451" s="40"/>
    </row>
    <row r="1452" spans="3:3" x14ac:dyDescent="0.3">
      <c r="C1452" s="40"/>
    </row>
    <row r="1453" spans="3:3" x14ac:dyDescent="0.3">
      <c r="C1453" s="40"/>
    </row>
    <row r="1454" spans="3:3" x14ac:dyDescent="0.3">
      <c r="C1454" s="40"/>
    </row>
    <row r="1455" spans="3:3" x14ac:dyDescent="0.3">
      <c r="C1455" s="40"/>
    </row>
    <row r="1456" spans="3:3" x14ac:dyDescent="0.3">
      <c r="C1456" s="40"/>
    </row>
    <row r="1457" spans="3:3" x14ac:dyDescent="0.3">
      <c r="C1457" s="40"/>
    </row>
    <row r="1458" spans="3:3" x14ac:dyDescent="0.3">
      <c r="C1458" s="40"/>
    </row>
    <row r="1459" spans="3:3" x14ac:dyDescent="0.3">
      <c r="C1459" s="40"/>
    </row>
    <row r="1460" spans="3:3" x14ac:dyDescent="0.3">
      <c r="C1460" s="40"/>
    </row>
    <row r="1461" spans="3:3" x14ac:dyDescent="0.3">
      <c r="C1461" s="40"/>
    </row>
    <row r="1462" spans="3:3" x14ac:dyDescent="0.3">
      <c r="C1462" s="40"/>
    </row>
    <row r="1463" spans="3:3" x14ac:dyDescent="0.3">
      <c r="C1463" s="40"/>
    </row>
    <row r="1464" spans="3:3" x14ac:dyDescent="0.3">
      <c r="C1464" s="40"/>
    </row>
    <row r="1465" spans="3:3" x14ac:dyDescent="0.3">
      <c r="C1465" s="40"/>
    </row>
    <row r="1466" spans="3:3" x14ac:dyDescent="0.3">
      <c r="C1466" s="40"/>
    </row>
    <row r="1467" spans="3:3" x14ac:dyDescent="0.3">
      <c r="C1467" s="40"/>
    </row>
    <row r="1468" spans="3:3" x14ac:dyDescent="0.3">
      <c r="C1468" s="40"/>
    </row>
    <row r="1469" spans="3:3" x14ac:dyDescent="0.3">
      <c r="C1469" s="40"/>
    </row>
    <row r="1470" spans="3:3" x14ac:dyDescent="0.3">
      <c r="C1470" s="40"/>
    </row>
    <row r="1471" spans="3:3" x14ac:dyDescent="0.3">
      <c r="C1471" s="40"/>
    </row>
    <row r="1472" spans="3:3" x14ac:dyDescent="0.3">
      <c r="C1472" s="40"/>
    </row>
    <row r="1473" spans="3:3" x14ac:dyDescent="0.3">
      <c r="C1473" s="40"/>
    </row>
    <row r="1474" spans="3:3" x14ac:dyDescent="0.3">
      <c r="C1474" s="40"/>
    </row>
    <row r="1475" spans="3:3" x14ac:dyDescent="0.3">
      <c r="C1475" s="40"/>
    </row>
    <row r="1476" spans="3:3" x14ac:dyDescent="0.3">
      <c r="C1476" s="40"/>
    </row>
    <row r="1477" spans="3:3" x14ac:dyDescent="0.3">
      <c r="C1477" s="40"/>
    </row>
    <row r="1478" spans="3:3" x14ac:dyDescent="0.3">
      <c r="C1478" s="40"/>
    </row>
    <row r="1479" spans="3:3" x14ac:dyDescent="0.3">
      <c r="C1479" s="40"/>
    </row>
    <row r="1480" spans="3:3" x14ac:dyDescent="0.3">
      <c r="C1480" s="40"/>
    </row>
    <row r="1481" spans="3:3" x14ac:dyDescent="0.3">
      <c r="C1481" s="40"/>
    </row>
    <row r="1482" spans="3:3" x14ac:dyDescent="0.3">
      <c r="C1482" s="40"/>
    </row>
    <row r="1483" spans="3:3" x14ac:dyDescent="0.3">
      <c r="C1483" s="40"/>
    </row>
    <row r="1484" spans="3:3" x14ac:dyDescent="0.3">
      <c r="C1484" s="40"/>
    </row>
    <row r="1485" spans="3:3" x14ac:dyDescent="0.3">
      <c r="C1485" s="40"/>
    </row>
    <row r="1486" spans="3:3" x14ac:dyDescent="0.3">
      <c r="C1486" s="40"/>
    </row>
    <row r="1487" spans="3:3" x14ac:dyDescent="0.3">
      <c r="C1487" s="40"/>
    </row>
    <row r="1488" spans="3:3" x14ac:dyDescent="0.3">
      <c r="C1488" s="40"/>
    </row>
    <row r="1489" spans="3:3" x14ac:dyDescent="0.3">
      <c r="C1489" s="40"/>
    </row>
    <row r="1490" spans="3:3" x14ac:dyDescent="0.3">
      <c r="C1490" s="40"/>
    </row>
    <row r="1491" spans="3:3" x14ac:dyDescent="0.3">
      <c r="C1491" s="40"/>
    </row>
    <row r="1492" spans="3:3" x14ac:dyDescent="0.3">
      <c r="C1492" s="40"/>
    </row>
    <row r="1493" spans="3:3" x14ac:dyDescent="0.3">
      <c r="C1493" s="40"/>
    </row>
    <row r="1494" spans="3:3" x14ac:dyDescent="0.3">
      <c r="C1494" s="40"/>
    </row>
    <row r="1495" spans="3:3" x14ac:dyDescent="0.3">
      <c r="C1495" s="40"/>
    </row>
    <row r="1496" spans="3:3" x14ac:dyDescent="0.3">
      <c r="C1496" s="40"/>
    </row>
    <row r="1497" spans="3:3" x14ac:dyDescent="0.3">
      <c r="C1497" s="40"/>
    </row>
    <row r="1498" spans="3:3" x14ac:dyDescent="0.3">
      <c r="C1498" s="40"/>
    </row>
    <row r="1499" spans="3:3" x14ac:dyDescent="0.3">
      <c r="C1499" s="40"/>
    </row>
    <row r="1500" spans="3:3" x14ac:dyDescent="0.3">
      <c r="C1500" s="40"/>
    </row>
    <row r="1501" spans="3:3" x14ac:dyDescent="0.3">
      <c r="C1501" s="40"/>
    </row>
    <row r="1502" spans="3:3" x14ac:dyDescent="0.3">
      <c r="C1502" s="40"/>
    </row>
    <row r="1503" spans="3:3" x14ac:dyDescent="0.3">
      <c r="C1503" s="40"/>
    </row>
    <row r="1504" spans="3:3" x14ac:dyDescent="0.3">
      <c r="C1504" s="40"/>
    </row>
    <row r="1505" spans="3:3" x14ac:dyDescent="0.3">
      <c r="C1505" s="40"/>
    </row>
    <row r="1506" spans="3:3" x14ac:dyDescent="0.3">
      <c r="C1506" s="40"/>
    </row>
    <row r="1507" spans="3:3" x14ac:dyDescent="0.3">
      <c r="C1507" s="40"/>
    </row>
    <row r="1508" spans="3:3" x14ac:dyDescent="0.3">
      <c r="C1508" s="40"/>
    </row>
    <row r="1509" spans="3:3" x14ac:dyDescent="0.3">
      <c r="C1509" s="40"/>
    </row>
    <row r="1510" spans="3:3" x14ac:dyDescent="0.3">
      <c r="C1510" s="40"/>
    </row>
    <row r="1511" spans="3:3" x14ac:dyDescent="0.3">
      <c r="C1511" s="40"/>
    </row>
    <row r="1512" spans="3:3" x14ac:dyDescent="0.3">
      <c r="C1512" s="40"/>
    </row>
    <row r="1513" spans="3:3" x14ac:dyDescent="0.3">
      <c r="C1513" s="40"/>
    </row>
    <row r="1514" spans="3:3" x14ac:dyDescent="0.3">
      <c r="C1514" s="40"/>
    </row>
    <row r="1515" spans="3:3" x14ac:dyDescent="0.3">
      <c r="C1515" s="40"/>
    </row>
    <row r="1516" spans="3:3" x14ac:dyDescent="0.3">
      <c r="C1516" s="40"/>
    </row>
    <row r="1517" spans="3:3" x14ac:dyDescent="0.3">
      <c r="C1517" s="40"/>
    </row>
    <row r="1518" spans="3:3" x14ac:dyDescent="0.3">
      <c r="C1518" s="40"/>
    </row>
    <row r="1519" spans="3:3" x14ac:dyDescent="0.3">
      <c r="C1519" s="40"/>
    </row>
    <row r="1520" spans="3:3" x14ac:dyDescent="0.3">
      <c r="C1520" s="40"/>
    </row>
    <row r="1521" spans="3:3" x14ac:dyDescent="0.3">
      <c r="C1521" s="40"/>
    </row>
    <row r="1522" spans="3:3" x14ac:dyDescent="0.3">
      <c r="C1522" s="40"/>
    </row>
    <row r="1523" spans="3:3" x14ac:dyDescent="0.3">
      <c r="C1523" s="40"/>
    </row>
    <row r="1524" spans="3:3" x14ac:dyDescent="0.3">
      <c r="C1524" s="40"/>
    </row>
    <row r="1525" spans="3:3" x14ac:dyDescent="0.3">
      <c r="C1525" s="40"/>
    </row>
    <row r="1526" spans="3:3" x14ac:dyDescent="0.3">
      <c r="C1526" s="40"/>
    </row>
    <row r="1527" spans="3:3" x14ac:dyDescent="0.3">
      <c r="C1527" s="40"/>
    </row>
    <row r="1528" spans="3:3" x14ac:dyDescent="0.3">
      <c r="C1528" s="40"/>
    </row>
    <row r="1529" spans="3:3" x14ac:dyDescent="0.3">
      <c r="C1529" s="40"/>
    </row>
    <row r="1530" spans="3:3" x14ac:dyDescent="0.3">
      <c r="C1530" s="40"/>
    </row>
    <row r="1531" spans="3:3" x14ac:dyDescent="0.3">
      <c r="C1531" s="40"/>
    </row>
    <row r="1532" spans="3:3" x14ac:dyDescent="0.3">
      <c r="C1532" s="40"/>
    </row>
    <row r="1533" spans="3:3" x14ac:dyDescent="0.3">
      <c r="C1533" s="40"/>
    </row>
    <row r="1534" spans="3:3" x14ac:dyDescent="0.3">
      <c r="C1534" s="40"/>
    </row>
    <row r="1535" spans="3:3" x14ac:dyDescent="0.3">
      <c r="C1535" s="40"/>
    </row>
    <row r="1536" spans="3:3" x14ac:dyDescent="0.3">
      <c r="C1536" s="40"/>
    </row>
    <row r="1537" spans="3:3" x14ac:dyDescent="0.3">
      <c r="C1537" s="40"/>
    </row>
    <row r="1538" spans="3:3" x14ac:dyDescent="0.3">
      <c r="C1538" s="40"/>
    </row>
    <row r="1539" spans="3:3" x14ac:dyDescent="0.3">
      <c r="C1539" s="40"/>
    </row>
    <row r="1540" spans="3:3" x14ac:dyDescent="0.3">
      <c r="C1540" s="40"/>
    </row>
    <row r="1541" spans="3:3" x14ac:dyDescent="0.3">
      <c r="C1541" s="40"/>
    </row>
    <row r="1542" spans="3:3" x14ac:dyDescent="0.3">
      <c r="C1542" s="40"/>
    </row>
    <row r="1543" spans="3:3" x14ac:dyDescent="0.3">
      <c r="C1543" s="40"/>
    </row>
    <row r="1544" spans="3:3" x14ac:dyDescent="0.3">
      <c r="C1544" s="40"/>
    </row>
    <row r="1545" spans="3:3" x14ac:dyDescent="0.3">
      <c r="C1545" s="40"/>
    </row>
    <row r="1546" spans="3:3" x14ac:dyDescent="0.3">
      <c r="C1546" s="40"/>
    </row>
    <row r="1547" spans="3:3" x14ac:dyDescent="0.3">
      <c r="C1547" s="40"/>
    </row>
    <row r="1548" spans="3:3" x14ac:dyDescent="0.3">
      <c r="C1548" s="40"/>
    </row>
    <row r="1549" spans="3:3" x14ac:dyDescent="0.3">
      <c r="C1549" s="40"/>
    </row>
    <row r="1550" spans="3:3" x14ac:dyDescent="0.3">
      <c r="C1550" s="40"/>
    </row>
    <row r="1551" spans="3:3" x14ac:dyDescent="0.3">
      <c r="C1551" s="40"/>
    </row>
    <row r="1552" spans="3:3" x14ac:dyDescent="0.3">
      <c r="C1552" s="40"/>
    </row>
    <row r="1553" spans="3:3" x14ac:dyDescent="0.3">
      <c r="C1553" s="40"/>
    </row>
    <row r="1554" spans="3:3" x14ac:dyDescent="0.3">
      <c r="C1554" s="40"/>
    </row>
    <row r="1555" spans="3:3" x14ac:dyDescent="0.3">
      <c r="C1555" s="40"/>
    </row>
    <row r="1556" spans="3:3" x14ac:dyDescent="0.3">
      <c r="C1556" s="40"/>
    </row>
    <row r="1557" spans="3:3" x14ac:dyDescent="0.3">
      <c r="C1557" s="40"/>
    </row>
    <row r="1558" spans="3:3" x14ac:dyDescent="0.3">
      <c r="C1558" s="40"/>
    </row>
    <row r="1559" spans="3:3" x14ac:dyDescent="0.3">
      <c r="C1559" s="40"/>
    </row>
    <row r="1560" spans="3:3" x14ac:dyDescent="0.3">
      <c r="C1560" s="40"/>
    </row>
    <row r="1561" spans="3:3" x14ac:dyDescent="0.3">
      <c r="C1561" s="40"/>
    </row>
    <row r="1562" spans="3:3" x14ac:dyDescent="0.3">
      <c r="C1562" s="40"/>
    </row>
    <row r="1563" spans="3:3" x14ac:dyDescent="0.3">
      <c r="C1563" s="40"/>
    </row>
    <row r="1564" spans="3:3" x14ac:dyDescent="0.3">
      <c r="C1564" s="40"/>
    </row>
    <row r="1565" spans="3:3" x14ac:dyDescent="0.3">
      <c r="C1565" s="40"/>
    </row>
    <row r="1566" spans="3:3" x14ac:dyDescent="0.3">
      <c r="C1566" s="40"/>
    </row>
    <row r="1567" spans="3:3" x14ac:dyDescent="0.3">
      <c r="C1567" s="40"/>
    </row>
    <row r="1568" spans="3:3" x14ac:dyDescent="0.3">
      <c r="C1568" s="40"/>
    </row>
    <row r="1569" spans="3:3" x14ac:dyDescent="0.3">
      <c r="C1569" s="40"/>
    </row>
    <row r="1570" spans="3:3" x14ac:dyDescent="0.3">
      <c r="C1570" s="40"/>
    </row>
    <row r="1571" spans="3:3" x14ac:dyDescent="0.3">
      <c r="C1571" s="40"/>
    </row>
    <row r="1572" spans="3:3" x14ac:dyDescent="0.3">
      <c r="C1572" s="40"/>
    </row>
    <row r="1573" spans="3:3" x14ac:dyDescent="0.3">
      <c r="C1573" s="40"/>
    </row>
    <row r="1574" spans="3:3" x14ac:dyDescent="0.3">
      <c r="C1574" s="40"/>
    </row>
    <row r="1575" spans="3:3" x14ac:dyDescent="0.3">
      <c r="C1575" s="40"/>
    </row>
    <row r="1576" spans="3:3" x14ac:dyDescent="0.3">
      <c r="C1576" s="40"/>
    </row>
    <row r="1577" spans="3:3" x14ac:dyDescent="0.3">
      <c r="C1577" s="40"/>
    </row>
    <row r="1578" spans="3:3" x14ac:dyDescent="0.3">
      <c r="C1578" s="40"/>
    </row>
    <row r="1579" spans="3:3" x14ac:dyDescent="0.3">
      <c r="C1579" s="40"/>
    </row>
    <row r="1580" spans="3:3" x14ac:dyDescent="0.3">
      <c r="C1580" s="40"/>
    </row>
    <row r="1581" spans="3:3" x14ac:dyDescent="0.3">
      <c r="C1581" s="40"/>
    </row>
    <row r="1582" spans="3:3" x14ac:dyDescent="0.3">
      <c r="C1582" s="40"/>
    </row>
    <row r="1583" spans="3:3" x14ac:dyDescent="0.3">
      <c r="C1583" s="40"/>
    </row>
    <row r="1584" spans="3:3" x14ac:dyDescent="0.3">
      <c r="C1584" s="40"/>
    </row>
    <row r="1585" spans="3:3" x14ac:dyDescent="0.3">
      <c r="C1585" s="40"/>
    </row>
    <row r="1586" spans="3:3" x14ac:dyDescent="0.3">
      <c r="C1586" s="40"/>
    </row>
    <row r="1587" spans="3:3" x14ac:dyDescent="0.3">
      <c r="C1587" s="40"/>
    </row>
    <row r="1588" spans="3:3" x14ac:dyDescent="0.3">
      <c r="C1588" s="40"/>
    </row>
    <row r="1589" spans="3:3" x14ac:dyDescent="0.3">
      <c r="C1589" s="40"/>
    </row>
    <row r="1590" spans="3:3" x14ac:dyDescent="0.3">
      <c r="C1590" s="40"/>
    </row>
    <row r="1591" spans="3:3" x14ac:dyDescent="0.3">
      <c r="C1591" s="40"/>
    </row>
    <row r="1592" spans="3:3" x14ac:dyDescent="0.3">
      <c r="C1592" s="40"/>
    </row>
    <row r="1593" spans="3:3" x14ac:dyDescent="0.3">
      <c r="C1593" s="40"/>
    </row>
    <row r="1594" spans="3:3" x14ac:dyDescent="0.3">
      <c r="C1594" s="40"/>
    </row>
    <row r="1595" spans="3:3" x14ac:dyDescent="0.3">
      <c r="C1595" s="40"/>
    </row>
    <row r="1596" spans="3:3" x14ac:dyDescent="0.3">
      <c r="C1596" s="40"/>
    </row>
    <row r="1597" spans="3:3" x14ac:dyDescent="0.3">
      <c r="C1597" s="40"/>
    </row>
    <row r="1598" spans="3:3" x14ac:dyDescent="0.3">
      <c r="C1598" s="40"/>
    </row>
    <row r="1599" spans="3:3" x14ac:dyDescent="0.3">
      <c r="C1599" s="40"/>
    </row>
    <row r="1600" spans="3:3" x14ac:dyDescent="0.3">
      <c r="C1600" s="40"/>
    </row>
    <row r="1601" spans="3:3" x14ac:dyDescent="0.3">
      <c r="C1601" s="40"/>
    </row>
    <row r="1602" spans="3:3" x14ac:dyDescent="0.3">
      <c r="C1602" s="40"/>
    </row>
    <row r="1603" spans="3:3" x14ac:dyDescent="0.3">
      <c r="C1603" s="40"/>
    </row>
    <row r="1604" spans="3:3" x14ac:dyDescent="0.3">
      <c r="C1604" s="40"/>
    </row>
    <row r="1605" spans="3:3" x14ac:dyDescent="0.3">
      <c r="C1605" s="40"/>
    </row>
    <row r="1606" spans="3:3" x14ac:dyDescent="0.3">
      <c r="C1606" s="40"/>
    </row>
    <row r="1607" spans="3:3" x14ac:dyDescent="0.3">
      <c r="C1607" s="40"/>
    </row>
    <row r="1608" spans="3:3" x14ac:dyDescent="0.3">
      <c r="C1608" s="40"/>
    </row>
    <row r="1609" spans="3:3" x14ac:dyDescent="0.3">
      <c r="C1609" s="40"/>
    </row>
    <row r="1610" spans="3:3" x14ac:dyDescent="0.3">
      <c r="C1610" s="40"/>
    </row>
    <row r="1611" spans="3:3" x14ac:dyDescent="0.3">
      <c r="C1611" s="40"/>
    </row>
    <row r="1612" spans="3:3" x14ac:dyDescent="0.3">
      <c r="C1612" s="40"/>
    </row>
    <row r="1613" spans="3:3" x14ac:dyDescent="0.3">
      <c r="C1613" s="40"/>
    </row>
    <row r="1614" spans="3:3" x14ac:dyDescent="0.3">
      <c r="C1614" s="40"/>
    </row>
    <row r="1615" spans="3:3" x14ac:dyDescent="0.3">
      <c r="C1615" s="40"/>
    </row>
    <row r="1616" spans="3:3" x14ac:dyDescent="0.3">
      <c r="C1616" s="40"/>
    </row>
    <row r="1617" spans="3:3" x14ac:dyDescent="0.3">
      <c r="C1617" s="40"/>
    </row>
    <row r="1618" spans="3:3" x14ac:dyDescent="0.3">
      <c r="C1618" s="40"/>
    </row>
    <row r="1619" spans="3:3" x14ac:dyDescent="0.3">
      <c r="C1619" s="40"/>
    </row>
    <row r="1620" spans="3:3" x14ac:dyDescent="0.3">
      <c r="C1620" s="40"/>
    </row>
    <row r="1621" spans="3:3" x14ac:dyDescent="0.3">
      <c r="C1621" s="40"/>
    </row>
    <row r="1622" spans="3:3" x14ac:dyDescent="0.3">
      <c r="C1622" s="40"/>
    </row>
    <row r="1623" spans="3:3" x14ac:dyDescent="0.3">
      <c r="C1623" s="40"/>
    </row>
    <row r="1624" spans="3:3" x14ac:dyDescent="0.3">
      <c r="C1624" s="40"/>
    </row>
    <row r="1625" spans="3:3" x14ac:dyDescent="0.3">
      <c r="C1625" s="40"/>
    </row>
    <row r="1626" spans="3:3" x14ac:dyDescent="0.3">
      <c r="C1626" s="40"/>
    </row>
    <row r="1627" spans="3:3" x14ac:dyDescent="0.3">
      <c r="C1627" s="40"/>
    </row>
    <row r="1628" spans="3:3" x14ac:dyDescent="0.3">
      <c r="C1628" s="40"/>
    </row>
    <row r="1629" spans="3:3" x14ac:dyDescent="0.3">
      <c r="C1629" s="40"/>
    </row>
    <row r="1630" spans="3:3" x14ac:dyDescent="0.3">
      <c r="C1630" s="40"/>
    </row>
    <row r="1631" spans="3:3" x14ac:dyDescent="0.3">
      <c r="C1631" s="40"/>
    </row>
    <row r="1632" spans="3:3" x14ac:dyDescent="0.3">
      <c r="C1632" s="40"/>
    </row>
    <row r="1633" spans="3:3" x14ac:dyDescent="0.3">
      <c r="C1633" s="40"/>
    </row>
    <row r="1634" spans="3:3" x14ac:dyDescent="0.3">
      <c r="C1634" s="40"/>
    </row>
    <row r="1635" spans="3:3" x14ac:dyDescent="0.3">
      <c r="C1635" s="40"/>
    </row>
    <row r="1636" spans="3:3" x14ac:dyDescent="0.3">
      <c r="C1636" s="40"/>
    </row>
    <row r="1637" spans="3:3" x14ac:dyDescent="0.3">
      <c r="C1637" s="40"/>
    </row>
    <row r="1638" spans="3:3" x14ac:dyDescent="0.3">
      <c r="C1638" s="40"/>
    </row>
    <row r="1639" spans="3:3" x14ac:dyDescent="0.3">
      <c r="C1639" s="40"/>
    </row>
    <row r="1640" spans="3:3" x14ac:dyDescent="0.3">
      <c r="C1640" s="40"/>
    </row>
    <row r="1641" spans="3:3" x14ac:dyDescent="0.3">
      <c r="C1641" s="40"/>
    </row>
    <row r="1642" spans="3:3" x14ac:dyDescent="0.3">
      <c r="C1642" s="40"/>
    </row>
    <row r="1643" spans="3:3" x14ac:dyDescent="0.3">
      <c r="C1643" s="40"/>
    </row>
    <row r="1644" spans="3:3" x14ac:dyDescent="0.3">
      <c r="C1644" s="40"/>
    </row>
    <row r="1645" spans="3:3" x14ac:dyDescent="0.3">
      <c r="C1645" s="40"/>
    </row>
    <row r="1646" spans="3:3" x14ac:dyDescent="0.3">
      <c r="C1646" s="40"/>
    </row>
    <row r="1647" spans="3:3" x14ac:dyDescent="0.3">
      <c r="C1647" s="40"/>
    </row>
    <row r="1648" spans="3:3" x14ac:dyDescent="0.3">
      <c r="C1648" s="40"/>
    </row>
    <row r="1649" spans="3:3" x14ac:dyDescent="0.3">
      <c r="C1649" s="40"/>
    </row>
    <row r="1650" spans="3:3" x14ac:dyDescent="0.3">
      <c r="C1650" s="40"/>
    </row>
    <row r="1651" spans="3:3" x14ac:dyDescent="0.3">
      <c r="C1651" s="40"/>
    </row>
    <row r="1652" spans="3:3" x14ac:dyDescent="0.3">
      <c r="C1652" s="40"/>
    </row>
    <row r="1653" spans="3:3" x14ac:dyDescent="0.3">
      <c r="C1653" s="40"/>
    </row>
    <row r="1654" spans="3:3" x14ac:dyDescent="0.3">
      <c r="C1654" s="40"/>
    </row>
    <row r="1655" spans="3:3" x14ac:dyDescent="0.3">
      <c r="C1655" s="40"/>
    </row>
    <row r="1656" spans="3:3" x14ac:dyDescent="0.3">
      <c r="C1656" s="40"/>
    </row>
    <row r="1657" spans="3:3" x14ac:dyDescent="0.3">
      <c r="C1657" s="40"/>
    </row>
    <row r="1658" spans="3:3" x14ac:dyDescent="0.3">
      <c r="C1658" s="40"/>
    </row>
    <row r="1659" spans="3:3" x14ac:dyDescent="0.3">
      <c r="C1659" s="40"/>
    </row>
    <row r="1660" spans="3:3" x14ac:dyDescent="0.3">
      <c r="C1660" s="40"/>
    </row>
    <row r="1661" spans="3:3" x14ac:dyDescent="0.3">
      <c r="C1661" s="40"/>
    </row>
    <row r="1662" spans="3:3" x14ac:dyDescent="0.3">
      <c r="C1662" s="40"/>
    </row>
    <row r="1663" spans="3:3" x14ac:dyDescent="0.3">
      <c r="C1663" s="40"/>
    </row>
    <row r="1664" spans="3:3" x14ac:dyDescent="0.3">
      <c r="C1664" s="40"/>
    </row>
    <row r="1665" spans="3:3" x14ac:dyDescent="0.3">
      <c r="C1665" s="40"/>
    </row>
    <row r="1666" spans="3:3" x14ac:dyDescent="0.3">
      <c r="C1666" s="40"/>
    </row>
    <row r="1667" spans="3:3" x14ac:dyDescent="0.3">
      <c r="C1667" s="40"/>
    </row>
    <row r="1668" spans="3:3" x14ac:dyDescent="0.3">
      <c r="C1668" s="40"/>
    </row>
    <row r="1669" spans="3:3" x14ac:dyDescent="0.3">
      <c r="C1669" s="40"/>
    </row>
    <row r="1670" spans="3:3" x14ac:dyDescent="0.3">
      <c r="C1670" s="40"/>
    </row>
    <row r="1671" spans="3:3" x14ac:dyDescent="0.3">
      <c r="C1671" s="40"/>
    </row>
    <row r="1672" spans="3:3" x14ac:dyDescent="0.3">
      <c r="C1672" s="40"/>
    </row>
    <row r="1673" spans="3:3" x14ac:dyDescent="0.3">
      <c r="C1673" s="40"/>
    </row>
    <row r="1674" spans="3:3" x14ac:dyDescent="0.3">
      <c r="C1674" s="40"/>
    </row>
    <row r="1675" spans="3:3" x14ac:dyDescent="0.3">
      <c r="C1675" s="40"/>
    </row>
    <row r="1676" spans="3:3" x14ac:dyDescent="0.3">
      <c r="C1676" s="40"/>
    </row>
    <row r="1677" spans="3:3" x14ac:dyDescent="0.3">
      <c r="C1677" s="40"/>
    </row>
    <row r="1678" spans="3:3" x14ac:dyDescent="0.3">
      <c r="C1678" s="40"/>
    </row>
    <row r="1679" spans="3:3" x14ac:dyDescent="0.3">
      <c r="C1679" s="40"/>
    </row>
    <row r="1680" spans="3:3" x14ac:dyDescent="0.3">
      <c r="C1680" s="40"/>
    </row>
    <row r="1681" spans="3:3" x14ac:dyDescent="0.3">
      <c r="C1681" s="40"/>
    </row>
    <row r="1682" spans="3:3" x14ac:dyDescent="0.3">
      <c r="C1682" s="40"/>
    </row>
    <row r="1683" spans="3:3" x14ac:dyDescent="0.3">
      <c r="C1683" s="40"/>
    </row>
    <row r="1684" spans="3:3" x14ac:dyDescent="0.3">
      <c r="C1684" s="40"/>
    </row>
    <row r="1685" spans="3:3" x14ac:dyDescent="0.3">
      <c r="C1685" s="40"/>
    </row>
    <row r="1686" spans="3:3" x14ac:dyDescent="0.3">
      <c r="C1686" s="40"/>
    </row>
    <row r="1687" spans="3:3" x14ac:dyDescent="0.3">
      <c r="C1687" s="40"/>
    </row>
    <row r="1688" spans="3:3" x14ac:dyDescent="0.3">
      <c r="C1688" s="40"/>
    </row>
    <row r="1689" spans="3:3" x14ac:dyDescent="0.3">
      <c r="C1689" s="40"/>
    </row>
    <row r="1690" spans="3:3" x14ac:dyDescent="0.3">
      <c r="C1690" s="40"/>
    </row>
    <row r="1691" spans="3:3" x14ac:dyDescent="0.3">
      <c r="C1691" s="40"/>
    </row>
    <row r="1692" spans="3:3" x14ac:dyDescent="0.3">
      <c r="C1692" s="40"/>
    </row>
    <row r="1693" spans="3:3" x14ac:dyDescent="0.3">
      <c r="C1693" s="40"/>
    </row>
    <row r="1694" spans="3:3" x14ac:dyDescent="0.3">
      <c r="C1694" s="40"/>
    </row>
    <row r="1695" spans="3:3" x14ac:dyDescent="0.3">
      <c r="C1695" s="40"/>
    </row>
    <row r="1696" spans="3:3" x14ac:dyDescent="0.3">
      <c r="C1696" s="40"/>
    </row>
    <row r="1697" spans="3:3" x14ac:dyDescent="0.3">
      <c r="C1697" s="40"/>
    </row>
    <row r="1698" spans="3:3" x14ac:dyDescent="0.3">
      <c r="C1698" s="40"/>
    </row>
    <row r="1699" spans="3:3" x14ac:dyDescent="0.3">
      <c r="C1699" s="40"/>
    </row>
    <row r="1700" spans="3:3" x14ac:dyDescent="0.3">
      <c r="C1700" s="40"/>
    </row>
    <row r="1701" spans="3:3" x14ac:dyDescent="0.3">
      <c r="C1701" s="40"/>
    </row>
    <row r="1702" spans="3:3" x14ac:dyDescent="0.3">
      <c r="C1702" s="40"/>
    </row>
    <row r="1703" spans="3:3" x14ac:dyDescent="0.3">
      <c r="C1703" s="40"/>
    </row>
    <row r="1704" spans="3:3" x14ac:dyDescent="0.3">
      <c r="C1704" s="40"/>
    </row>
    <row r="1705" spans="3:3" x14ac:dyDescent="0.3">
      <c r="C1705" s="40"/>
    </row>
    <row r="1706" spans="3:3" x14ac:dyDescent="0.3">
      <c r="C1706" s="40"/>
    </row>
    <row r="1707" spans="3:3" x14ac:dyDescent="0.3">
      <c r="C1707" s="40"/>
    </row>
    <row r="1708" spans="3:3" x14ac:dyDescent="0.3">
      <c r="C1708" s="40"/>
    </row>
    <row r="1709" spans="3:3" x14ac:dyDescent="0.3">
      <c r="C1709" s="40"/>
    </row>
    <row r="1710" spans="3:3" x14ac:dyDescent="0.3">
      <c r="C1710" s="40"/>
    </row>
    <row r="1711" spans="3:3" x14ac:dyDescent="0.3">
      <c r="C1711" s="40"/>
    </row>
    <row r="1712" spans="3:3" x14ac:dyDescent="0.3">
      <c r="C1712" s="40"/>
    </row>
    <row r="1713" spans="3:3" x14ac:dyDescent="0.3">
      <c r="C1713" s="40"/>
    </row>
    <row r="1714" spans="3:3" x14ac:dyDescent="0.3">
      <c r="C1714" s="40"/>
    </row>
    <row r="1715" spans="3:3" x14ac:dyDescent="0.3">
      <c r="C1715" s="40"/>
    </row>
    <row r="1716" spans="3:3" x14ac:dyDescent="0.3">
      <c r="C1716" s="40"/>
    </row>
    <row r="1717" spans="3:3" x14ac:dyDescent="0.3">
      <c r="C1717" s="40"/>
    </row>
    <row r="1718" spans="3:3" x14ac:dyDescent="0.3">
      <c r="C1718" s="40"/>
    </row>
    <row r="1719" spans="3:3" x14ac:dyDescent="0.3">
      <c r="C1719" s="40"/>
    </row>
    <row r="1720" spans="3:3" x14ac:dyDescent="0.3">
      <c r="C1720" s="40"/>
    </row>
    <row r="1721" spans="3:3" x14ac:dyDescent="0.3">
      <c r="C1721" s="40"/>
    </row>
    <row r="1722" spans="3:3" x14ac:dyDescent="0.3">
      <c r="C1722" s="40"/>
    </row>
    <row r="1723" spans="3:3" x14ac:dyDescent="0.3">
      <c r="C1723" s="40"/>
    </row>
    <row r="1724" spans="3:3" x14ac:dyDescent="0.3">
      <c r="C1724" s="40"/>
    </row>
    <row r="1725" spans="3:3" x14ac:dyDescent="0.3">
      <c r="C1725" s="40"/>
    </row>
    <row r="1726" spans="3:3" x14ac:dyDescent="0.3">
      <c r="C1726" s="40"/>
    </row>
    <row r="1727" spans="3:3" x14ac:dyDescent="0.3">
      <c r="C1727" s="40"/>
    </row>
    <row r="1728" spans="3:3" x14ac:dyDescent="0.3">
      <c r="C1728" s="40"/>
    </row>
    <row r="1729" spans="3:3" x14ac:dyDescent="0.3">
      <c r="C1729" s="40"/>
    </row>
    <row r="1730" spans="3:3" x14ac:dyDescent="0.3">
      <c r="C1730" s="40"/>
    </row>
    <row r="1731" spans="3:3" x14ac:dyDescent="0.3">
      <c r="C1731" s="40"/>
    </row>
    <row r="1732" spans="3:3" x14ac:dyDescent="0.3">
      <c r="C1732" s="40"/>
    </row>
    <row r="1733" spans="3:3" x14ac:dyDescent="0.3">
      <c r="C1733" s="40"/>
    </row>
    <row r="1734" spans="3:3" x14ac:dyDescent="0.3">
      <c r="C1734" s="40"/>
    </row>
    <row r="1735" spans="3:3" x14ac:dyDescent="0.3">
      <c r="C1735" s="40"/>
    </row>
    <row r="1736" spans="3:3" x14ac:dyDescent="0.3">
      <c r="C1736" s="40"/>
    </row>
    <row r="1737" spans="3:3" x14ac:dyDescent="0.3">
      <c r="C1737" s="40"/>
    </row>
    <row r="1738" spans="3:3" x14ac:dyDescent="0.3">
      <c r="C1738" s="40"/>
    </row>
    <row r="1739" spans="3:3" x14ac:dyDescent="0.3">
      <c r="C1739" s="40"/>
    </row>
    <row r="1740" spans="3:3" x14ac:dyDescent="0.3">
      <c r="C1740" s="40"/>
    </row>
    <row r="1741" spans="3:3" x14ac:dyDescent="0.3">
      <c r="C1741" s="40"/>
    </row>
    <row r="1742" spans="3:3" x14ac:dyDescent="0.3">
      <c r="C1742" s="40"/>
    </row>
    <row r="1743" spans="3:3" x14ac:dyDescent="0.3">
      <c r="C1743" s="40"/>
    </row>
    <row r="1744" spans="3:3" x14ac:dyDescent="0.3">
      <c r="C1744" s="40"/>
    </row>
    <row r="1745" spans="3:3" x14ac:dyDescent="0.3">
      <c r="C1745" s="40"/>
    </row>
    <row r="1746" spans="3:3" x14ac:dyDescent="0.3">
      <c r="C1746" s="40"/>
    </row>
    <row r="1747" spans="3:3" x14ac:dyDescent="0.3">
      <c r="C1747" s="40"/>
    </row>
    <row r="1748" spans="3:3" x14ac:dyDescent="0.3">
      <c r="C1748" s="40"/>
    </row>
    <row r="1749" spans="3:3" x14ac:dyDescent="0.3">
      <c r="C1749" s="40"/>
    </row>
    <row r="1750" spans="3:3" x14ac:dyDescent="0.3">
      <c r="C1750" s="40"/>
    </row>
    <row r="1751" spans="3:3" x14ac:dyDescent="0.3">
      <c r="C1751" s="40"/>
    </row>
    <row r="1752" spans="3:3" x14ac:dyDescent="0.3">
      <c r="C1752" s="40"/>
    </row>
    <row r="1753" spans="3:3" x14ac:dyDescent="0.3">
      <c r="C1753" s="40"/>
    </row>
    <row r="1754" spans="3:3" x14ac:dyDescent="0.3">
      <c r="C1754" s="40"/>
    </row>
    <row r="1755" spans="3:3" x14ac:dyDescent="0.3">
      <c r="C1755" s="40"/>
    </row>
    <row r="1756" spans="3:3" x14ac:dyDescent="0.3">
      <c r="C1756" s="40"/>
    </row>
    <row r="1757" spans="3:3" x14ac:dyDescent="0.3">
      <c r="C1757" s="40"/>
    </row>
    <row r="1758" spans="3:3" x14ac:dyDescent="0.3">
      <c r="C1758" s="40"/>
    </row>
    <row r="1759" spans="3:3" x14ac:dyDescent="0.3">
      <c r="C1759" s="40"/>
    </row>
    <row r="1760" spans="3:3" x14ac:dyDescent="0.3">
      <c r="C1760" s="40"/>
    </row>
    <row r="1761" spans="3:3" x14ac:dyDescent="0.3">
      <c r="C1761" s="40"/>
    </row>
    <row r="1762" spans="3:3" x14ac:dyDescent="0.3">
      <c r="C1762" s="40"/>
    </row>
    <row r="1763" spans="3:3" x14ac:dyDescent="0.3">
      <c r="C1763" s="40"/>
    </row>
    <row r="1764" spans="3:3" x14ac:dyDescent="0.3">
      <c r="C1764" s="40"/>
    </row>
    <row r="1765" spans="3:3" x14ac:dyDescent="0.3">
      <c r="C1765" s="40"/>
    </row>
    <row r="1766" spans="3:3" x14ac:dyDescent="0.3">
      <c r="C1766" s="40"/>
    </row>
    <row r="1767" spans="3:3" x14ac:dyDescent="0.3">
      <c r="C1767" s="40"/>
    </row>
    <row r="1768" spans="3:3" x14ac:dyDescent="0.3">
      <c r="C1768" s="40"/>
    </row>
    <row r="1769" spans="3:3" x14ac:dyDescent="0.3">
      <c r="C1769" s="40"/>
    </row>
    <row r="1770" spans="3:3" x14ac:dyDescent="0.3">
      <c r="C1770" s="40"/>
    </row>
    <row r="1771" spans="3:3" x14ac:dyDescent="0.3">
      <c r="C1771" s="40"/>
    </row>
    <row r="1772" spans="3:3" x14ac:dyDescent="0.3">
      <c r="C1772" s="40"/>
    </row>
    <row r="1773" spans="3:3" x14ac:dyDescent="0.3">
      <c r="C1773" s="40"/>
    </row>
    <row r="1774" spans="3:3" x14ac:dyDescent="0.3">
      <c r="C1774" s="40"/>
    </row>
    <row r="1775" spans="3:3" x14ac:dyDescent="0.3">
      <c r="C1775" s="40"/>
    </row>
    <row r="1776" spans="3:3" x14ac:dyDescent="0.3">
      <c r="C1776" s="40"/>
    </row>
    <row r="1777" spans="3:3" x14ac:dyDescent="0.3">
      <c r="C1777" s="40"/>
    </row>
    <row r="1778" spans="3:3" x14ac:dyDescent="0.3">
      <c r="C1778" s="40"/>
    </row>
    <row r="1779" spans="3:3" x14ac:dyDescent="0.3">
      <c r="C1779" s="40"/>
    </row>
    <row r="1780" spans="3:3" x14ac:dyDescent="0.3">
      <c r="C1780" s="40"/>
    </row>
    <row r="1781" spans="3:3" x14ac:dyDescent="0.3">
      <c r="C1781" s="40"/>
    </row>
    <row r="1782" spans="3:3" x14ac:dyDescent="0.3">
      <c r="C1782" s="40"/>
    </row>
    <row r="1783" spans="3:3" x14ac:dyDescent="0.3">
      <c r="C1783" s="40"/>
    </row>
    <row r="1784" spans="3:3" x14ac:dyDescent="0.3">
      <c r="C1784" s="40"/>
    </row>
    <row r="1785" spans="3:3" x14ac:dyDescent="0.3">
      <c r="C1785" s="40"/>
    </row>
    <row r="1786" spans="3:3" x14ac:dyDescent="0.3">
      <c r="C1786" s="40"/>
    </row>
    <row r="1787" spans="3:3" x14ac:dyDescent="0.3">
      <c r="C1787" s="40"/>
    </row>
    <row r="1788" spans="3:3" x14ac:dyDescent="0.3">
      <c r="C1788" s="40"/>
    </row>
    <row r="1789" spans="3:3" x14ac:dyDescent="0.3">
      <c r="C1789" s="40"/>
    </row>
    <row r="1790" spans="3:3" x14ac:dyDescent="0.3">
      <c r="C1790" s="40"/>
    </row>
    <row r="1791" spans="3:3" x14ac:dyDescent="0.3">
      <c r="C1791" s="40"/>
    </row>
    <row r="1792" spans="3:3" x14ac:dyDescent="0.3">
      <c r="C1792" s="40"/>
    </row>
    <row r="1793" spans="3:3" x14ac:dyDescent="0.3">
      <c r="C1793" s="40"/>
    </row>
    <row r="1794" spans="3:3" x14ac:dyDescent="0.3">
      <c r="C1794" s="40"/>
    </row>
    <row r="1795" spans="3:3" x14ac:dyDescent="0.3">
      <c r="C1795" s="40"/>
    </row>
    <row r="1796" spans="3:3" x14ac:dyDescent="0.3">
      <c r="C1796" s="40"/>
    </row>
    <row r="1797" spans="3:3" x14ac:dyDescent="0.3">
      <c r="C1797" s="40"/>
    </row>
    <row r="1798" spans="3:3" x14ac:dyDescent="0.3">
      <c r="C1798" s="40"/>
    </row>
    <row r="1799" spans="3:3" x14ac:dyDescent="0.3">
      <c r="C1799" s="40"/>
    </row>
    <row r="1800" spans="3:3" x14ac:dyDescent="0.3">
      <c r="C1800" s="40"/>
    </row>
    <row r="1801" spans="3:3" x14ac:dyDescent="0.3">
      <c r="C1801" s="40"/>
    </row>
    <row r="1802" spans="3:3" x14ac:dyDescent="0.3">
      <c r="C1802" s="40"/>
    </row>
    <row r="1803" spans="3:3" x14ac:dyDescent="0.3">
      <c r="C1803" s="40"/>
    </row>
    <row r="1804" spans="3:3" x14ac:dyDescent="0.3">
      <c r="C1804" s="40"/>
    </row>
    <row r="1805" spans="3:3" x14ac:dyDescent="0.3">
      <c r="C1805" s="40"/>
    </row>
    <row r="1806" spans="3:3" x14ac:dyDescent="0.3">
      <c r="C1806" s="40"/>
    </row>
    <row r="1807" spans="3:3" x14ac:dyDescent="0.3">
      <c r="C1807" s="40"/>
    </row>
    <row r="1808" spans="3:3" x14ac:dyDescent="0.3">
      <c r="C1808" s="40"/>
    </row>
    <row r="1809" spans="3:3" x14ac:dyDescent="0.3">
      <c r="C1809" s="40"/>
    </row>
    <row r="1810" spans="3:3" x14ac:dyDescent="0.3">
      <c r="C1810" s="40"/>
    </row>
    <row r="1811" spans="3:3" x14ac:dyDescent="0.3">
      <c r="C1811" s="40"/>
    </row>
    <row r="1812" spans="3:3" x14ac:dyDescent="0.3">
      <c r="C1812" s="40"/>
    </row>
    <row r="1813" spans="3:3" x14ac:dyDescent="0.3">
      <c r="C1813" s="40"/>
    </row>
    <row r="1814" spans="3:3" x14ac:dyDescent="0.3">
      <c r="C1814" s="40"/>
    </row>
    <row r="1815" spans="3:3" x14ac:dyDescent="0.3">
      <c r="C1815" s="40"/>
    </row>
    <row r="1816" spans="3:3" x14ac:dyDescent="0.3">
      <c r="C1816" s="40"/>
    </row>
    <row r="1817" spans="3:3" x14ac:dyDescent="0.3">
      <c r="C1817" s="40"/>
    </row>
    <row r="1818" spans="3:3" x14ac:dyDescent="0.3">
      <c r="C1818" s="40"/>
    </row>
    <row r="1819" spans="3:3" x14ac:dyDescent="0.3">
      <c r="C1819" s="40"/>
    </row>
    <row r="1820" spans="3:3" x14ac:dyDescent="0.3">
      <c r="C1820" s="40"/>
    </row>
    <row r="1821" spans="3:3" x14ac:dyDescent="0.3">
      <c r="C1821" s="40"/>
    </row>
    <row r="1822" spans="3:3" x14ac:dyDescent="0.3">
      <c r="C1822" s="40"/>
    </row>
    <row r="1823" spans="3:3" x14ac:dyDescent="0.3">
      <c r="C1823" s="40"/>
    </row>
    <row r="1824" spans="3:3" x14ac:dyDescent="0.3">
      <c r="C1824" s="40"/>
    </row>
    <row r="1825" spans="3:3" x14ac:dyDescent="0.3">
      <c r="C1825" s="40"/>
    </row>
    <row r="1826" spans="3:3" x14ac:dyDescent="0.3">
      <c r="C1826" s="40"/>
    </row>
    <row r="1827" spans="3:3" x14ac:dyDescent="0.3">
      <c r="C1827" s="40"/>
    </row>
    <row r="1828" spans="3:3" x14ac:dyDescent="0.3">
      <c r="C1828" s="40"/>
    </row>
    <row r="1829" spans="3:3" x14ac:dyDescent="0.3">
      <c r="C1829" s="40"/>
    </row>
    <row r="1830" spans="3:3" x14ac:dyDescent="0.3">
      <c r="C1830" s="40"/>
    </row>
    <row r="1831" spans="3:3" x14ac:dyDescent="0.3">
      <c r="C1831" s="40"/>
    </row>
    <row r="1832" spans="3:3" x14ac:dyDescent="0.3">
      <c r="C1832" s="40"/>
    </row>
    <row r="1833" spans="3:3" x14ac:dyDescent="0.3">
      <c r="C1833" s="40"/>
    </row>
    <row r="1834" spans="3:3" x14ac:dyDescent="0.3">
      <c r="C1834" s="40"/>
    </row>
    <row r="1835" spans="3:3" x14ac:dyDescent="0.3">
      <c r="C1835" s="40"/>
    </row>
    <row r="1836" spans="3:3" x14ac:dyDescent="0.3">
      <c r="C1836" s="40"/>
    </row>
    <row r="1837" spans="3:3" x14ac:dyDescent="0.3">
      <c r="C1837" s="40"/>
    </row>
    <row r="1838" spans="3:3" x14ac:dyDescent="0.3">
      <c r="C1838" s="40"/>
    </row>
    <row r="1839" spans="3:3" x14ac:dyDescent="0.3">
      <c r="C1839" s="40"/>
    </row>
    <row r="1840" spans="3:3" x14ac:dyDescent="0.3">
      <c r="C1840" s="40"/>
    </row>
    <row r="1841" spans="3:3" x14ac:dyDescent="0.3">
      <c r="C1841" s="40"/>
    </row>
    <row r="1842" spans="3:3" x14ac:dyDescent="0.3">
      <c r="C1842" s="40"/>
    </row>
    <row r="1843" spans="3:3" x14ac:dyDescent="0.3">
      <c r="C1843" s="40"/>
    </row>
    <row r="1844" spans="3:3" x14ac:dyDescent="0.3">
      <c r="C1844" s="40"/>
    </row>
    <row r="1845" spans="3:3" x14ac:dyDescent="0.3">
      <c r="C1845" s="40"/>
    </row>
    <row r="1846" spans="3:3" x14ac:dyDescent="0.3">
      <c r="C1846" s="40"/>
    </row>
    <row r="1847" spans="3:3" x14ac:dyDescent="0.3">
      <c r="C1847" s="40"/>
    </row>
    <row r="1848" spans="3:3" x14ac:dyDescent="0.3">
      <c r="C1848" s="40"/>
    </row>
    <row r="1849" spans="3:3" x14ac:dyDescent="0.3">
      <c r="C1849" s="40"/>
    </row>
    <row r="1850" spans="3:3" x14ac:dyDescent="0.3">
      <c r="C1850" s="40"/>
    </row>
    <row r="1851" spans="3:3" x14ac:dyDescent="0.3">
      <c r="C1851" s="40"/>
    </row>
    <row r="1852" spans="3:3" x14ac:dyDescent="0.3">
      <c r="C1852" s="40"/>
    </row>
    <row r="1853" spans="3:3" x14ac:dyDescent="0.3">
      <c r="C1853" s="40"/>
    </row>
    <row r="1854" spans="3:3" x14ac:dyDescent="0.3">
      <c r="C1854" s="40"/>
    </row>
    <row r="1855" spans="3:3" x14ac:dyDescent="0.3">
      <c r="C1855" s="40"/>
    </row>
    <row r="1856" spans="3:3" x14ac:dyDescent="0.3">
      <c r="C1856" s="40"/>
    </row>
    <row r="1857" spans="3:3" x14ac:dyDescent="0.3">
      <c r="C1857" s="40"/>
    </row>
    <row r="1858" spans="3:3" x14ac:dyDescent="0.3">
      <c r="C1858" s="40"/>
    </row>
    <row r="1859" spans="3:3" x14ac:dyDescent="0.3">
      <c r="C1859" s="40"/>
    </row>
    <row r="1860" spans="3:3" x14ac:dyDescent="0.3">
      <c r="C1860" s="40"/>
    </row>
    <row r="1861" spans="3:3" x14ac:dyDescent="0.3">
      <c r="C1861" s="40"/>
    </row>
    <row r="1862" spans="3:3" x14ac:dyDescent="0.3">
      <c r="C1862" s="40"/>
    </row>
    <row r="1863" spans="3:3" x14ac:dyDescent="0.3">
      <c r="C1863" s="40"/>
    </row>
    <row r="1864" spans="3:3" x14ac:dyDescent="0.3">
      <c r="C1864" s="40"/>
    </row>
    <row r="1865" spans="3:3" x14ac:dyDescent="0.3">
      <c r="C1865" s="40"/>
    </row>
    <row r="1866" spans="3:3" x14ac:dyDescent="0.3">
      <c r="C1866" s="40"/>
    </row>
    <row r="1867" spans="3:3" x14ac:dyDescent="0.3">
      <c r="C1867" s="40"/>
    </row>
    <row r="1868" spans="3:3" x14ac:dyDescent="0.3">
      <c r="C1868" s="40"/>
    </row>
    <row r="1869" spans="3:3" x14ac:dyDescent="0.3">
      <c r="C1869" s="40"/>
    </row>
    <row r="1870" spans="3:3" x14ac:dyDescent="0.3">
      <c r="C1870" s="40"/>
    </row>
    <row r="1871" spans="3:3" x14ac:dyDescent="0.3">
      <c r="C1871" s="40"/>
    </row>
    <row r="1872" spans="3:3" x14ac:dyDescent="0.3">
      <c r="C1872" s="40"/>
    </row>
    <row r="1873" spans="3:3" x14ac:dyDescent="0.3">
      <c r="C1873" s="40"/>
    </row>
    <row r="1874" spans="3:3" x14ac:dyDescent="0.3">
      <c r="C1874" s="40"/>
    </row>
    <row r="1875" spans="3:3" x14ac:dyDescent="0.3">
      <c r="C1875" s="40"/>
    </row>
    <row r="1876" spans="3:3" x14ac:dyDescent="0.3">
      <c r="C1876" s="40"/>
    </row>
    <row r="1877" spans="3:3" x14ac:dyDescent="0.3">
      <c r="C1877" s="40"/>
    </row>
    <row r="1878" spans="3:3" x14ac:dyDescent="0.3">
      <c r="C1878" s="40"/>
    </row>
    <row r="1879" spans="3:3" x14ac:dyDescent="0.3">
      <c r="C1879" s="40"/>
    </row>
    <row r="1880" spans="3:3" x14ac:dyDescent="0.3">
      <c r="C1880" s="40"/>
    </row>
    <row r="1881" spans="3:3" x14ac:dyDescent="0.3">
      <c r="C1881" s="40"/>
    </row>
    <row r="1882" spans="3:3" x14ac:dyDescent="0.3">
      <c r="C1882" s="40"/>
    </row>
    <row r="1883" spans="3:3" x14ac:dyDescent="0.3">
      <c r="C1883" s="40"/>
    </row>
    <row r="1884" spans="3:3" x14ac:dyDescent="0.3">
      <c r="C1884" s="40"/>
    </row>
    <row r="1885" spans="3:3" x14ac:dyDescent="0.3">
      <c r="C1885" s="40"/>
    </row>
    <row r="1886" spans="3:3" x14ac:dyDescent="0.3">
      <c r="C1886" s="40"/>
    </row>
    <row r="1887" spans="3:3" x14ac:dyDescent="0.3">
      <c r="C1887" s="40"/>
    </row>
    <row r="1888" spans="3:3" x14ac:dyDescent="0.3">
      <c r="C1888" s="40"/>
    </row>
    <row r="1889" spans="3:3" x14ac:dyDescent="0.3">
      <c r="C1889" s="40"/>
    </row>
    <row r="1890" spans="3:3" x14ac:dyDescent="0.3">
      <c r="C1890" s="40"/>
    </row>
    <row r="1891" spans="3:3" x14ac:dyDescent="0.3">
      <c r="C1891" s="40"/>
    </row>
    <row r="1892" spans="3:3" x14ac:dyDescent="0.3">
      <c r="C1892" s="40"/>
    </row>
    <row r="1893" spans="3:3" x14ac:dyDescent="0.3">
      <c r="C1893" s="40"/>
    </row>
    <row r="1894" spans="3:3" x14ac:dyDescent="0.3">
      <c r="C1894" s="40"/>
    </row>
    <row r="1895" spans="3:3" x14ac:dyDescent="0.3">
      <c r="C1895" s="40"/>
    </row>
    <row r="1896" spans="3:3" x14ac:dyDescent="0.3">
      <c r="C1896" s="40"/>
    </row>
    <row r="1897" spans="3:3" x14ac:dyDescent="0.3">
      <c r="C1897" s="40"/>
    </row>
    <row r="1898" spans="3:3" x14ac:dyDescent="0.3">
      <c r="C1898" s="40"/>
    </row>
    <row r="1899" spans="3:3" x14ac:dyDescent="0.3">
      <c r="C1899" s="40"/>
    </row>
    <row r="1900" spans="3:3" x14ac:dyDescent="0.3">
      <c r="C1900" s="40"/>
    </row>
    <row r="1901" spans="3:3" x14ac:dyDescent="0.3">
      <c r="C1901" s="40"/>
    </row>
    <row r="1902" spans="3:3" x14ac:dyDescent="0.3">
      <c r="C1902" s="40"/>
    </row>
    <row r="1903" spans="3:3" x14ac:dyDescent="0.3">
      <c r="C1903" s="40"/>
    </row>
    <row r="1904" spans="3:3" x14ac:dyDescent="0.3">
      <c r="C1904" s="40"/>
    </row>
    <row r="1905" spans="3:3" x14ac:dyDescent="0.3">
      <c r="C1905" s="40"/>
    </row>
    <row r="1906" spans="3:3" x14ac:dyDescent="0.3">
      <c r="C1906" s="40"/>
    </row>
    <row r="1907" spans="3:3" x14ac:dyDescent="0.3">
      <c r="C1907" s="40"/>
    </row>
    <row r="1908" spans="3:3" x14ac:dyDescent="0.3">
      <c r="C1908" s="40"/>
    </row>
    <row r="1909" spans="3:3" x14ac:dyDescent="0.3">
      <c r="C1909" s="40"/>
    </row>
    <row r="1910" spans="3:3" x14ac:dyDescent="0.3">
      <c r="C1910" s="40"/>
    </row>
    <row r="1911" spans="3:3" x14ac:dyDescent="0.3">
      <c r="C1911" s="40"/>
    </row>
    <row r="1912" spans="3:3" x14ac:dyDescent="0.3">
      <c r="C1912" s="40"/>
    </row>
    <row r="1913" spans="3:3" x14ac:dyDescent="0.3">
      <c r="C1913" s="40"/>
    </row>
    <row r="1914" spans="3:3" x14ac:dyDescent="0.3">
      <c r="C1914" s="40"/>
    </row>
    <row r="1915" spans="3:3" x14ac:dyDescent="0.3">
      <c r="C1915" s="40"/>
    </row>
    <row r="1916" spans="3:3" x14ac:dyDescent="0.3">
      <c r="C1916" s="40"/>
    </row>
    <row r="1917" spans="3:3" x14ac:dyDescent="0.3">
      <c r="C1917" s="40"/>
    </row>
    <row r="1918" spans="3:3" x14ac:dyDescent="0.3">
      <c r="C1918" s="40"/>
    </row>
    <row r="1919" spans="3:3" x14ac:dyDescent="0.3">
      <c r="C1919" s="40"/>
    </row>
    <row r="1920" spans="3:3" x14ac:dyDescent="0.3">
      <c r="C1920" s="40"/>
    </row>
    <row r="1921" spans="3:3" x14ac:dyDescent="0.3">
      <c r="C1921" s="40"/>
    </row>
    <row r="1922" spans="3:3" x14ac:dyDescent="0.3">
      <c r="C1922" s="40"/>
    </row>
    <row r="1923" spans="3:3" x14ac:dyDescent="0.3">
      <c r="C1923" s="40"/>
    </row>
    <row r="1924" spans="3:3" x14ac:dyDescent="0.3">
      <c r="C1924" s="40"/>
    </row>
    <row r="1925" spans="3:3" x14ac:dyDescent="0.3">
      <c r="C1925" s="40"/>
    </row>
    <row r="1926" spans="3:3" x14ac:dyDescent="0.3">
      <c r="C1926" s="40"/>
    </row>
    <row r="1927" spans="3:3" x14ac:dyDescent="0.3">
      <c r="C1927" s="40"/>
    </row>
    <row r="1928" spans="3:3" x14ac:dyDescent="0.3">
      <c r="C1928" s="40"/>
    </row>
    <row r="1929" spans="3:3" x14ac:dyDescent="0.3">
      <c r="C1929" s="40"/>
    </row>
    <row r="1930" spans="3:3" x14ac:dyDescent="0.3">
      <c r="C1930" s="40"/>
    </row>
    <row r="1931" spans="3:3" x14ac:dyDescent="0.3">
      <c r="C1931" s="40"/>
    </row>
    <row r="1932" spans="3:3" x14ac:dyDescent="0.3">
      <c r="C1932" s="40"/>
    </row>
    <row r="1933" spans="3:3" x14ac:dyDescent="0.3">
      <c r="C1933" s="40"/>
    </row>
    <row r="1934" spans="3:3" x14ac:dyDescent="0.3">
      <c r="C1934" s="40"/>
    </row>
    <row r="1935" spans="3:3" x14ac:dyDescent="0.3">
      <c r="C1935" s="40"/>
    </row>
    <row r="1936" spans="3:3" x14ac:dyDescent="0.3">
      <c r="C1936" s="40"/>
    </row>
    <row r="1937" spans="3:3" x14ac:dyDescent="0.3">
      <c r="C1937" s="40"/>
    </row>
    <row r="1938" spans="3:3" x14ac:dyDescent="0.3">
      <c r="C1938" s="40"/>
    </row>
    <row r="1939" spans="3:3" x14ac:dyDescent="0.3">
      <c r="C1939" s="40"/>
    </row>
    <row r="1940" spans="3:3" x14ac:dyDescent="0.3">
      <c r="C1940" s="40"/>
    </row>
    <row r="1941" spans="3:3" x14ac:dyDescent="0.3">
      <c r="C1941" s="40"/>
    </row>
    <row r="1942" spans="3:3" x14ac:dyDescent="0.3">
      <c r="C1942" s="40"/>
    </row>
    <row r="1943" spans="3:3" x14ac:dyDescent="0.3">
      <c r="C1943" s="40"/>
    </row>
    <row r="1944" spans="3:3" x14ac:dyDescent="0.3">
      <c r="C1944" s="40"/>
    </row>
    <row r="1945" spans="3:3" x14ac:dyDescent="0.3">
      <c r="C1945" s="40"/>
    </row>
    <row r="1946" spans="3:3" x14ac:dyDescent="0.3">
      <c r="C1946" s="40"/>
    </row>
    <row r="1947" spans="3:3" x14ac:dyDescent="0.3">
      <c r="C1947" s="40"/>
    </row>
    <row r="1948" spans="3:3" x14ac:dyDescent="0.3">
      <c r="C1948" s="40"/>
    </row>
    <row r="1949" spans="3:3" x14ac:dyDescent="0.3">
      <c r="C1949" s="40"/>
    </row>
    <row r="1950" spans="3:3" x14ac:dyDescent="0.3">
      <c r="C1950" s="40"/>
    </row>
    <row r="1951" spans="3:3" x14ac:dyDescent="0.3">
      <c r="C1951" s="40"/>
    </row>
    <row r="1952" spans="3:3" x14ac:dyDescent="0.3">
      <c r="C1952" s="40"/>
    </row>
    <row r="1953" spans="3:3" x14ac:dyDescent="0.3">
      <c r="C1953" s="40"/>
    </row>
    <row r="1954" spans="3:3" x14ac:dyDescent="0.3">
      <c r="C1954" s="40"/>
    </row>
    <row r="1955" spans="3:3" x14ac:dyDescent="0.3">
      <c r="C1955" s="40"/>
    </row>
    <row r="1956" spans="3:3" x14ac:dyDescent="0.3">
      <c r="C1956" s="40"/>
    </row>
    <row r="1957" spans="3:3" x14ac:dyDescent="0.3">
      <c r="C1957" s="40"/>
    </row>
    <row r="1958" spans="3:3" x14ac:dyDescent="0.3">
      <c r="C1958" s="40"/>
    </row>
    <row r="1959" spans="3:3" x14ac:dyDescent="0.3">
      <c r="C1959" s="40"/>
    </row>
    <row r="1960" spans="3:3" x14ac:dyDescent="0.3">
      <c r="C1960" s="40"/>
    </row>
    <row r="1961" spans="3:3" x14ac:dyDescent="0.3">
      <c r="C1961" s="40"/>
    </row>
    <row r="1962" spans="3:3" x14ac:dyDescent="0.3">
      <c r="C1962" s="40"/>
    </row>
    <row r="1963" spans="3:3" x14ac:dyDescent="0.3">
      <c r="C1963" s="40"/>
    </row>
    <row r="1964" spans="3:3" x14ac:dyDescent="0.3">
      <c r="C1964" s="40"/>
    </row>
    <row r="1965" spans="3:3" x14ac:dyDescent="0.3">
      <c r="C1965" s="40"/>
    </row>
    <row r="1966" spans="3:3" x14ac:dyDescent="0.3">
      <c r="C1966" s="40"/>
    </row>
    <row r="1967" spans="3:3" x14ac:dyDescent="0.3">
      <c r="C1967" s="40"/>
    </row>
    <row r="1968" spans="3:3" x14ac:dyDescent="0.3">
      <c r="C1968" s="40"/>
    </row>
    <row r="1969" spans="3:3" x14ac:dyDescent="0.3">
      <c r="C1969" s="40"/>
    </row>
    <row r="1970" spans="3:3" x14ac:dyDescent="0.3">
      <c r="C1970" s="40"/>
    </row>
    <row r="1971" spans="3:3" x14ac:dyDescent="0.3">
      <c r="C1971" s="40"/>
    </row>
    <row r="1972" spans="3:3" x14ac:dyDescent="0.3">
      <c r="C1972" s="40"/>
    </row>
    <row r="1973" spans="3:3" x14ac:dyDescent="0.3">
      <c r="C1973" s="40"/>
    </row>
    <row r="1974" spans="3:3" x14ac:dyDescent="0.3">
      <c r="C1974" s="40"/>
    </row>
    <row r="1975" spans="3:3" x14ac:dyDescent="0.3">
      <c r="C1975" s="40"/>
    </row>
    <row r="1976" spans="3:3" x14ac:dyDescent="0.3">
      <c r="C1976" s="40"/>
    </row>
    <row r="1977" spans="3:3" x14ac:dyDescent="0.3">
      <c r="C1977" s="40"/>
    </row>
    <row r="1978" spans="3:3" x14ac:dyDescent="0.3">
      <c r="C1978" s="40"/>
    </row>
    <row r="1979" spans="3:3" x14ac:dyDescent="0.3">
      <c r="C1979" s="40"/>
    </row>
    <row r="1980" spans="3:3" x14ac:dyDescent="0.3">
      <c r="C1980" s="40"/>
    </row>
    <row r="1981" spans="3:3" x14ac:dyDescent="0.3">
      <c r="C1981" s="40"/>
    </row>
    <row r="1982" spans="3:3" x14ac:dyDescent="0.3">
      <c r="C1982" s="40"/>
    </row>
    <row r="1983" spans="3:3" x14ac:dyDescent="0.3">
      <c r="C1983" s="40"/>
    </row>
    <row r="1984" spans="3:3" x14ac:dyDescent="0.3">
      <c r="C1984" s="40"/>
    </row>
    <row r="1985" spans="3:3" x14ac:dyDescent="0.3">
      <c r="C1985" s="40"/>
    </row>
    <row r="1986" spans="3:3" x14ac:dyDescent="0.3">
      <c r="C1986" s="40"/>
    </row>
    <row r="1987" spans="3:3" x14ac:dyDescent="0.3">
      <c r="C1987" s="40"/>
    </row>
    <row r="1988" spans="3:3" x14ac:dyDescent="0.3">
      <c r="C1988" s="40"/>
    </row>
    <row r="1989" spans="3:3" x14ac:dyDescent="0.3">
      <c r="C1989" s="40"/>
    </row>
    <row r="1990" spans="3:3" x14ac:dyDescent="0.3">
      <c r="C1990" s="40"/>
    </row>
    <row r="1991" spans="3:3" x14ac:dyDescent="0.3">
      <c r="C1991" s="40"/>
    </row>
    <row r="1992" spans="3:3" x14ac:dyDescent="0.3">
      <c r="C1992" s="40"/>
    </row>
    <row r="1993" spans="3:3" x14ac:dyDescent="0.3">
      <c r="C1993" s="40"/>
    </row>
    <row r="1994" spans="3:3" x14ac:dyDescent="0.3">
      <c r="C1994" s="40"/>
    </row>
    <row r="1995" spans="3:3" x14ac:dyDescent="0.3">
      <c r="C1995" s="40"/>
    </row>
    <row r="1996" spans="3:3" x14ac:dyDescent="0.3">
      <c r="C1996" s="40"/>
    </row>
    <row r="1997" spans="3:3" x14ac:dyDescent="0.3">
      <c r="C1997" s="40"/>
    </row>
    <row r="1998" spans="3:3" x14ac:dyDescent="0.3">
      <c r="C1998" s="40"/>
    </row>
    <row r="1999" spans="3:3" x14ac:dyDescent="0.3">
      <c r="C1999" s="40"/>
    </row>
    <row r="2000" spans="3:3" x14ac:dyDescent="0.3">
      <c r="C2000" s="40"/>
    </row>
    <row r="2001" spans="3:3" x14ac:dyDescent="0.3">
      <c r="C2001" s="40"/>
    </row>
    <row r="2002" spans="3:3" x14ac:dyDescent="0.3">
      <c r="C2002" s="40"/>
    </row>
    <row r="2003" spans="3:3" x14ac:dyDescent="0.3">
      <c r="C2003" s="40"/>
    </row>
    <row r="2004" spans="3:3" x14ac:dyDescent="0.3">
      <c r="C2004" s="40"/>
    </row>
    <row r="2005" spans="3:3" x14ac:dyDescent="0.3">
      <c r="C2005" s="40"/>
    </row>
    <row r="2006" spans="3:3" x14ac:dyDescent="0.3">
      <c r="C2006" s="40"/>
    </row>
    <row r="2007" spans="3:3" x14ac:dyDescent="0.3">
      <c r="C2007" s="40"/>
    </row>
    <row r="2008" spans="3:3" x14ac:dyDescent="0.3">
      <c r="C2008" s="40"/>
    </row>
    <row r="2009" spans="3:3" x14ac:dyDescent="0.3">
      <c r="C2009" s="40"/>
    </row>
    <row r="2010" spans="3:3" x14ac:dyDescent="0.3">
      <c r="C2010" s="40"/>
    </row>
    <row r="2011" spans="3:3" x14ac:dyDescent="0.3">
      <c r="C2011" s="40"/>
    </row>
    <row r="2012" spans="3:3" x14ac:dyDescent="0.3">
      <c r="C2012" s="40"/>
    </row>
    <row r="2013" spans="3:3" x14ac:dyDescent="0.3">
      <c r="C2013" s="40"/>
    </row>
    <row r="2014" spans="3:3" x14ac:dyDescent="0.3">
      <c r="C2014" s="40"/>
    </row>
    <row r="2015" spans="3:3" x14ac:dyDescent="0.3">
      <c r="C2015" s="40"/>
    </row>
    <row r="2016" spans="3:3" x14ac:dyDescent="0.3">
      <c r="C2016" s="40"/>
    </row>
    <row r="2017" spans="3:3" x14ac:dyDescent="0.3">
      <c r="C2017" s="40"/>
    </row>
    <row r="2018" spans="3:3" x14ac:dyDescent="0.3">
      <c r="C2018" s="40"/>
    </row>
    <row r="2019" spans="3:3" x14ac:dyDescent="0.3">
      <c r="C2019" s="40"/>
    </row>
    <row r="2020" spans="3:3" x14ac:dyDescent="0.3">
      <c r="C2020" s="40"/>
    </row>
    <row r="2021" spans="3:3" x14ac:dyDescent="0.3">
      <c r="C2021" s="40"/>
    </row>
    <row r="2022" spans="3:3" x14ac:dyDescent="0.3">
      <c r="C2022" s="40"/>
    </row>
    <row r="2023" spans="3:3" x14ac:dyDescent="0.3">
      <c r="C2023" s="40"/>
    </row>
    <row r="2024" spans="3:3" x14ac:dyDescent="0.3">
      <c r="C2024" s="40"/>
    </row>
    <row r="2025" spans="3:3" x14ac:dyDescent="0.3">
      <c r="C2025" s="40"/>
    </row>
    <row r="2026" spans="3:3" x14ac:dyDescent="0.3">
      <c r="C2026" s="40"/>
    </row>
    <row r="2027" spans="3:3" x14ac:dyDescent="0.3">
      <c r="C2027" s="40"/>
    </row>
    <row r="2028" spans="3:3" x14ac:dyDescent="0.3">
      <c r="C2028" s="40"/>
    </row>
    <row r="2029" spans="3:3" x14ac:dyDescent="0.3">
      <c r="C2029" s="40"/>
    </row>
    <row r="2030" spans="3:3" x14ac:dyDescent="0.3">
      <c r="C2030" s="40"/>
    </row>
    <row r="2031" spans="3:3" x14ac:dyDescent="0.3">
      <c r="C2031" s="40"/>
    </row>
    <row r="2032" spans="3:3" x14ac:dyDescent="0.3">
      <c r="C2032" s="40"/>
    </row>
    <row r="2033" spans="3:3" x14ac:dyDescent="0.3">
      <c r="C2033" s="40"/>
    </row>
    <row r="2034" spans="3:3" x14ac:dyDescent="0.3">
      <c r="C2034" s="40"/>
    </row>
    <row r="2035" spans="3:3" x14ac:dyDescent="0.3">
      <c r="C2035" s="40"/>
    </row>
    <row r="2036" spans="3:3" x14ac:dyDescent="0.3">
      <c r="C2036" s="40"/>
    </row>
    <row r="2037" spans="3:3" x14ac:dyDescent="0.3">
      <c r="C2037" s="40"/>
    </row>
    <row r="2038" spans="3:3" x14ac:dyDescent="0.3">
      <c r="C2038" s="40"/>
    </row>
    <row r="2039" spans="3:3" x14ac:dyDescent="0.3">
      <c r="C2039" s="40"/>
    </row>
    <row r="2040" spans="3:3" x14ac:dyDescent="0.3">
      <c r="C2040" s="40"/>
    </row>
    <row r="2041" spans="3:3" x14ac:dyDescent="0.3">
      <c r="C2041" s="40"/>
    </row>
    <row r="2042" spans="3:3" x14ac:dyDescent="0.3">
      <c r="C2042" s="40"/>
    </row>
    <row r="2043" spans="3:3" x14ac:dyDescent="0.3">
      <c r="C2043" s="40"/>
    </row>
    <row r="2044" spans="3:3" x14ac:dyDescent="0.3">
      <c r="C2044" s="40"/>
    </row>
    <row r="2045" spans="3:3" x14ac:dyDescent="0.3">
      <c r="C2045" s="40"/>
    </row>
    <row r="2046" spans="3:3" x14ac:dyDescent="0.3">
      <c r="C2046" s="40"/>
    </row>
    <row r="2047" spans="3:3" x14ac:dyDescent="0.3">
      <c r="C2047" s="40"/>
    </row>
    <row r="2048" spans="3:3" x14ac:dyDescent="0.3">
      <c r="C2048" s="40"/>
    </row>
    <row r="2049" spans="3:3" x14ac:dyDescent="0.3">
      <c r="C2049" s="40"/>
    </row>
    <row r="2050" spans="3:3" x14ac:dyDescent="0.3">
      <c r="C2050" s="40"/>
    </row>
    <row r="2051" spans="3:3" x14ac:dyDescent="0.3">
      <c r="C2051" s="40"/>
    </row>
    <row r="2052" spans="3:3" x14ac:dyDescent="0.3">
      <c r="C2052" s="40"/>
    </row>
    <row r="2053" spans="3:3" x14ac:dyDescent="0.3">
      <c r="C2053" s="40"/>
    </row>
    <row r="2054" spans="3:3" x14ac:dyDescent="0.3">
      <c r="C2054" s="40"/>
    </row>
    <row r="2055" spans="3:3" x14ac:dyDescent="0.3">
      <c r="C2055" s="40"/>
    </row>
    <row r="2056" spans="3:3" x14ac:dyDescent="0.3">
      <c r="C2056" s="40"/>
    </row>
    <row r="2057" spans="3:3" x14ac:dyDescent="0.3">
      <c r="C2057" s="40"/>
    </row>
    <row r="2058" spans="3:3" x14ac:dyDescent="0.3">
      <c r="C2058" s="40"/>
    </row>
    <row r="2059" spans="3:3" x14ac:dyDescent="0.3">
      <c r="C2059" s="40"/>
    </row>
    <row r="2060" spans="3:3" x14ac:dyDescent="0.3">
      <c r="C2060" s="40"/>
    </row>
    <row r="2061" spans="3:3" x14ac:dyDescent="0.3">
      <c r="C2061" s="40"/>
    </row>
    <row r="2062" spans="3:3" x14ac:dyDescent="0.3">
      <c r="C2062" s="40"/>
    </row>
    <row r="2063" spans="3:3" x14ac:dyDescent="0.3">
      <c r="C2063" s="40"/>
    </row>
    <row r="2064" spans="3:3" x14ac:dyDescent="0.3">
      <c r="C2064" s="40"/>
    </row>
    <row r="2065" spans="3:3" x14ac:dyDescent="0.3">
      <c r="C2065" s="40"/>
    </row>
    <row r="2066" spans="3:3" x14ac:dyDescent="0.3">
      <c r="C2066" s="40"/>
    </row>
    <row r="2067" spans="3:3" x14ac:dyDescent="0.3">
      <c r="C2067" s="40"/>
    </row>
    <row r="2068" spans="3:3" x14ac:dyDescent="0.3">
      <c r="C2068" s="40"/>
    </row>
    <row r="2069" spans="3:3" x14ac:dyDescent="0.3">
      <c r="C2069" s="40"/>
    </row>
    <row r="2070" spans="3:3" x14ac:dyDescent="0.3">
      <c r="C2070" s="40"/>
    </row>
    <row r="2071" spans="3:3" x14ac:dyDescent="0.3">
      <c r="C2071" s="40"/>
    </row>
    <row r="2072" spans="3:3" x14ac:dyDescent="0.3">
      <c r="C2072" s="40"/>
    </row>
    <row r="2073" spans="3:3" x14ac:dyDescent="0.3">
      <c r="C2073" s="40"/>
    </row>
    <row r="2074" spans="3:3" x14ac:dyDescent="0.3">
      <c r="C2074" s="40"/>
    </row>
    <row r="2075" spans="3:3" x14ac:dyDescent="0.3">
      <c r="C2075" s="40"/>
    </row>
    <row r="2076" spans="3:3" x14ac:dyDescent="0.3">
      <c r="C2076" s="40"/>
    </row>
    <row r="2077" spans="3:3" x14ac:dyDescent="0.3">
      <c r="C2077" s="40"/>
    </row>
    <row r="2078" spans="3:3" x14ac:dyDescent="0.3">
      <c r="C2078" s="40"/>
    </row>
    <row r="2079" spans="3:3" x14ac:dyDescent="0.3">
      <c r="C2079" s="40"/>
    </row>
    <row r="2080" spans="3:3" x14ac:dyDescent="0.3">
      <c r="C2080" s="40"/>
    </row>
    <row r="2081" spans="3:3" x14ac:dyDescent="0.3">
      <c r="C2081" s="40"/>
    </row>
    <row r="2082" spans="3:3" x14ac:dyDescent="0.3">
      <c r="C2082" s="40"/>
    </row>
    <row r="2083" spans="3:3" x14ac:dyDescent="0.3">
      <c r="C2083" s="40"/>
    </row>
    <row r="2084" spans="3:3" x14ac:dyDescent="0.3">
      <c r="C2084" s="40"/>
    </row>
    <row r="2085" spans="3:3" x14ac:dyDescent="0.3">
      <c r="C2085" s="40"/>
    </row>
    <row r="2086" spans="3:3" x14ac:dyDescent="0.3">
      <c r="C2086" s="40"/>
    </row>
    <row r="2087" spans="3:3" x14ac:dyDescent="0.3">
      <c r="C2087" s="40"/>
    </row>
    <row r="2088" spans="3:3" x14ac:dyDescent="0.3">
      <c r="C2088" s="40"/>
    </row>
    <row r="2089" spans="3:3" x14ac:dyDescent="0.3">
      <c r="C2089" s="40"/>
    </row>
    <row r="2090" spans="3:3" x14ac:dyDescent="0.3">
      <c r="C2090" s="40"/>
    </row>
    <row r="2091" spans="3:3" x14ac:dyDescent="0.3">
      <c r="C2091" s="40"/>
    </row>
    <row r="2092" spans="3:3" x14ac:dyDescent="0.3">
      <c r="C2092" s="40"/>
    </row>
    <row r="2093" spans="3:3" x14ac:dyDescent="0.3">
      <c r="C2093" s="40"/>
    </row>
    <row r="2094" spans="3:3" x14ac:dyDescent="0.3">
      <c r="C2094" s="40"/>
    </row>
    <row r="2095" spans="3:3" x14ac:dyDescent="0.3">
      <c r="C2095" s="40"/>
    </row>
    <row r="2096" spans="3:3" x14ac:dyDescent="0.3">
      <c r="C2096" s="40"/>
    </row>
    <row r="2097" spans="3:3" x14ac:dyDescent="0.3">
      <c r="C2097" s="40"/>
    </row>
    <row r="2098" spans="3:3" x14ac:dyDescent="0.3">
      <c r="C2098" s="40"/>
    </row>
    <row r="2099" spans="3:3" x14ac:dyDescent="0.3">
      <c r="C2099" s="40"/>
    </row>
    <row r="2100" spans="3:3" x14ac:dyDescent="0.3">
      <c r="C2100" s="40"/>
    </row>
    <row r="2101" spans="3:3" x14ac:dyDescent="0.3">
      <c r="C2101" s="40"/>
    </row>
    <row r="2102" spans="3:3" x14ac:dyDescent="0.3">
      <c r="C2102" s="40"/>
    </row>
    <row r="2103" spans="3:3" x14ac:dyDescent="0.3">
      <c r="C2103" s="40"/>
    </row>
    <row r="2104" spans="3:3" x14ac:dyDescent="0.3">
      <c r="C2104" s="40"/>
    </row>
    <row r="2105" spans="3:3" x14ac:dyDescent="0.3">
      <c r="C2105" s="40"/>
    </row>
    <row r="2106" spans="3:3" x14ac:dyDescent="0.3">
      <c r="C2106" s="40"/>
    </row>
    <row r="2107" spans="3:3" x14ac:dyDescent="0.3">
      <c r="C2107" s="40"/>
    </row>
    <row r="2108" spans="3:3" x14ac:dyDescent="0.3">
      <c r="C2108" s="40"/>
    </row>
    <row r="2109" spans="3:3" x14ac:dyDescent="0.3">
      <c r="C2109" s="40"/>
    </row>
    <row r="2110" spans="3:3" x14ac:dyDescent="0.3">
      <c r="C2110" s="40"/>
    </row>
    <row r="2111" spans="3:3" x14ac:dyDescent="0.3">
      <c r="C2111" s="40"/>
    </row>
    <row r="2112" spans="3:3" x14ac:dyDescent="0.3">
      <c r="C2112" s="40"/>
    </row>
    <row r="2113" spans="3:3" x14ac:dyDescent="0.3">
      <c r="C2113" s="40"/>
    </row>
    <row r="2114" spans="3:3" x14ac:dyDescent="0.3">
      <c r="C2114" s="40"/>
    </row>
    <row r="2115" spans="3:3" x14ac:dyDescent="0.3">
      <c r="C2115" s="40"/>
    </row>
    <row r="2116" spans="3:3" x14ac:dyDescent="0.3">
      <c r="C2116" s="40"/>
    </row>
    <row r="2117" spans="3:3" x14ac:dyDescent="0.3">
      <c r="C2117" s="40"/>
    </row>
    <row r="2118" spans="3:3" x14ac:dyDescent="0.3">
      <c r="C2118" s="40"/>
    </row>
    <row r="2119" spans="3:3" x14ac:dyDescent="0.3">
      <c r="C2119" s="40"/>
    </row>
    <row r="2120" spans="3:3" x14ac:dyDescent="0.3">
      <c r="C2120" s="40"/>
    </row>
    <row r="2121" spans="3:3" x14ac:dyDescent="0.3">
      <c r="C2121" s="40"/>
    </row>
    <row r="2122" spans="3:3" x14ac:dyDescent="0.3">
      <c r="C2122" s="40"/>
    </row>
    <row r="2123" spans="3:3" x14ac:dyDescent="0.3">
      <c r="C2123" s="40"/>
    </row>
    <row r="2124" spans="3:3" x14ac:dyDescent="0.3">
      <c r="C2124" s="40"/>
    </row>
    <row r="2125" spans="3:3" x14ac:dyDescent="0.3">
      <c r="C2125" s="40"/>
    </row>
    <row r="2126" spans="3:3" x14ac:dyDescent="0.3">
      <c r="C2126" s="40"/>
    </row>
    <row r="2127" spans="3:3" x14ac:dyDescent="0.3">
      <c r="C2127" s="40"/>
    </row>
    <row r="2128" spans="3:3" x14ac:dyDescent="0.3">
      <c r="C2128" s="40"/>
    </row>
    <row r="2129" spans="3:3" x14ac:dyDescent="0.3">
      <c r="C2129" s="40"/>
    </row>
    <row r="2130" spans="3:3" x14ac:dyDescent="0.3">
      <c r="C2130" s="40"/>
    </row>
    <row r="2131" spans="3:3" x14ac:dyDescent="0.3">
      <c r="C2131" s="40"/>
    </row>
    <row r="2132" spans="3:3" x14ac:dyDescent="0.3">
      <c r="C2132" s="40"/>
    </row>
    <row r="2133" spans="3:3" x14ac:dyDescent="0.3">
      <c r="C2133" s="40"/>
    </row>
    <row r="2134" spans="3:3" x14ac:dyDescent="0.3">
      <c r="C2134" s="40"/>
    </row>
    <row r="2135" spans="3:3" x14ac:dyDescent="0.3">
      <c r="C2135" s="40"/>
    </row>
    <row r="2136" spans="3:3" x14ac:dyDescent="0.3">
      <c r="C2136" s="40"/>
    </row>
    <row r="2137" spans="3:3" x14ac:dyDescent="0.3">
      <c r="C2137" s="40"/>
    </row>
    <row r="2138" spans="3:3" x14ac:dyDescent="0.3">
      <c r="C2138" s="40"/>
    </row>
    <row r="2139" spans="3:3" x14ac:dyDescent="0.3">
      <c r="C2139" s="40"/>
    </row>
    <row r="2140" spans="3:3" x14ac:dyDescent="0.3">
      <c r="C2140" s="40"/>
    </row>
    <row r="2141" spans="3:3" x14ac:dyDescent="0.3">
      <c r="C2141" s="40"/>
    </row>
    <row r="2142" spans="3:3" x14ac:dyDescent="0.3">
      <c r="C2142" s="40"/>
    </row>
    <row r="2143" spans="3:3" x14ac:dyDescent="0.3">
      <c r="C2143" s="40"/>
    </row>
    <row r="2144" spans="3:3" x14ac:dyDescent="0.3">
      <c r="C2144" s="40"/>
    </row>
    <row r="2145" spans="3:3" x14ac:dyDescent="0.3">
      <c r="C2145" s="40"/>
    </row>
    <row r="2146" spans="3:3" x14ac:dyDescent="0.3">
      <c r="C2146" s="40"/>
    </row>
    <row r="2147" spans="3:3" x14ac:dyDescent="0.3">
      <c r="C2147" s="40"/>
    </row>
    <row r="2148" spans="3:3" x14ac:dyDescent="0.3">
      <c r="C2148" s="40"/>
    </row>
    <row r="2149" spans="3:3" x14ac:dyDescent="0.3">
      <c r="C2149" s="40"/>
    </row>
    <row r="2150" spans="3:3" x14ac:dyDescent="0.3">
      <c r="C2150" s="40"/>
    </row>
    <row r="2151" spans="3:3" x14ac:dyDescent="0.3">
      <c r="C2151" s="40"/>
    </row>
    <row r="2152" spans="3:3" x14ac:dyDescent="0.3">
      <c r="C2152" s="40"/>
    </row>
    <row r="2153" spans="3:3" x14ac:dyDescent="0.3">
      <c r="C2153" s="40"/>
    </row>
    <row r="2154" spans="3:3" x14ac:dyDescent="0.3">
      <c r="C2154" s="40"/>
    </row>
    <row r="2155" spans="3:3" x14ac:dyDescent="0.3">
      <c r="C2155" s="40"/>
    </row>
    <row r="2156" spans="3:3" x14ac:dyDescent="0.3">
      <c r="C2156" s="40"/>
    </row>
    <row r="2157" spans="3:3" x14ac:dyDescent="0.3">
      <c r="C2157" s="40"/>
    </row>
    <row r="2158" spans="3:3" x14ac:dyDescent="0.3">
      <c r="C2158" s="40"/>
    </row>
    <row r="2159" spans="3:3" x14ac:dyDescent="0.3">
      <c r="C2159" s="40"/>
    </row>
    <row r="2160" spans="3:3" x14ac:dyDescent="0.3">
      <c r="C2160" s="40"/>
    </row>
    <row r="2161" spans="3:3" x14ac:dyDescent="0.3">
      <c r="C2161" s="40"/>
    </row>
    <row r="2162" spans="3:3" x14ac:dyDescent="0.3">
      <c r="C2162" s="40"/>
    </row>
    <row r="2163" spans="3:3" x14ac:dyDescent="0.3">
      <c r="C2163" s="40"/>
    </row>
    <row r="2164" spans="3:3" x14ac:dyDescent="0.3">
      <c r="C2164" s="40"/>
    </row>
    <row r="2165" spans="3:3" x14ac:dyDescent="0.3">
      <c r="C2165" s="40"/>
    </row>
    <row r="2166" spans="3:3" x14ac:dyDescent="0.3">
      <c r="C2166" s="40"/>
    </row>
    <row r="2167" spans="3:3" x14ac:dyDescent="0.3">
      <c r="C2167" s="40"/>
    </row>
    <row r="2168" spans="3:3" x14ac:dyDescent="0.3">
      <c r="C2168" s="40"/>
    </row>
    <row r="2169" spans="3:3" x14ac:dyDescent="0.3">
      <c r="C2169" s="40"/>
    </row>
    <row r="2170" spans="3:3" x14ac:dyDescent="0.3">
      <c r="C2170" s="40"/>
    </row>
    <row r="2171" spans="3:3" x14ac:dyDescent="0.3">
      <c r="C2171" s="40"/>
    </row>
    <row r="2172" spans="3:3" x14ac:dyDescent="0.3">
      <c r="C2172" s="40"/>
    </row>
    <row r="2173" spans="3:3" x14ac:dyDescent="0.3">
      <c r="C2173" s="40"/>
    </row>
    <row r="2174" spans="3:3" x14ac:dyDescent="0.3">
      <c r="C2174" s="40"/>
    </row>
    <row r="2175" spans="3:3" x14ac:dyDescent="0.3">
      <c r="C2175" s="40"/>
    </row>
    <row r="2176" spans="3:3" x14ac:dyDescent="0.3">
      <c r="C2176" s="40"/>
    </row>
    <row r="2177" spans="3:3" x14ac:dyDescent="0.3">
      <c r="C2177" s="40"/>
    </row>
    <row r="2178" spans="3:3" x14ac:dyDescent="0.3">
      <c r="C2178" s="40"/>
    </row>
    <row r="2179" spans="3:3" x14ac:dyDescent="0.3">
      <c r="C2179" s="40"/>
    </row>
    <row r="2180" spans="3:3" x14ac:dyDescent="0.3">
      <c r="C2180" s="40"/>
    </row>
    <row r="2181" spans="3:3" x14ac:dyDescent="0.3">
      <c r="C2181" s="40"/>
    </row>
    <row r="2182" spans="3:3" x14ac:dyDescent="0.3">
      <c r="C2182" s="40"/>
    </row>
    <row r="2183" spans="3:3" x14ac:dyDescent="0.3">
      <c r="C2183" s="40"/>
    </row>
    <row r="2184" spans="3:3" x14ac:dyDescent="0.3">
      <c r="C2184" s="40"/>
    </row>
    <row r="2185" spans="3:3" x14ac:dyDescent="0.3">
      <c r="C2185" s="40"/>
    </row>
    <row r="2186" spans="3:3" x14ac:dyDescent="0.3">
      <c r="C2186" s="40"/>
    </row>
    <row r="2187" spans="3:3" x14ac:dyDescent="0.3">
      <c r="C2187" s="40"/>
    </row>
    <row r="2188" spans="3:3" x14ac:dyDescent="0.3">
      <c r="C2188" s="40"/>
    </row>
    <row r="2189" spans="3:3" x14ac:dyDescent="0.3">
      <c r="C2189" s="40"/>
    </row>
    <row r="2190" spans="3:3" x14ac:dyDescent="0.3">
      <c r="C2190" s="40"/>
    </row>
    <row r="2191" spans="3:3" x14ac:dyDescent="0.3">
      <c r="C2191" s="40"/>
    </row>
    <row r="2192" spans="3:3" x14ac:dyDescent="0.3">
      <c r="C2192" s="40"/>
    </row>
    <row r="2193" spans="3:3" x14ac:dyDescent="0.3">
      <c r="C2193" s="40"/>
    </row>
    <row r="2194" spans="3:3" x14ac:dyDescent="0.3">
      <c r="C2194" s="40"/>
    </row>
    <row r="2195" spans="3:3" x14ac:dyDescent="0.3">
      <c r="C2195" s="40"/>
    </row>
    <row r="2196" spans="3:3" x14ac:dyDescent="0.3">
      <c r="C2196" s="40"/>
    </row>
    <row r="2197" spans="3:3" x14ac:dyDescent="0.3">
      <c r="C2197" s="40"/>
    </row>
    <row r="2198" spans="3:3" x14ac:dyDescent="0.3">
      <c r="C2198" s="40"/>
    </row>
    <row r="2199" spans="3:3" x14ac:dyDescent="0.3">
      <c r="C2199" s="40"/>
    </row>
    <row r="2200" spans="3:3" x14ac:dyDescent="0.3">
      <c r="C2200" s="40"/>
    </row>
    <row r="2201" spans="3:3" x14ac:dyDescent="0.3">
      <c r="C2201" s="40"/>
    </row>
    <row r="2202" spans="3:3" x14ac:dyDescent="0.3">
      <c r="C2202" s="40"/>
    </row>
    <row r="2203" spans="3:3" x14ac:dyDescent="0.3">
      <c r="C2203" s="40"/>
    </row>
    <row r="2204" spans="3:3" x14ac:dyDescent="0.3">
      <c r="C2204" s="40"/>
    </row>
    <row r="2205" spans="3:3" x14ac:dyDescent="0.3">
      <c r="C2205" s="40"/>
    </row>
    <row r="2206" spans="3:3" x14ac:dyDescent="0.3">
      <c r="C2206" s="40"/>
    </row>
    <row r="2207" spans="3:3" x14ac:dyDescent="0.3">
      <c r="C2207" s="40"/>
    </row>
    <row r="2208" spans="3:3" x14ac:dyDescent="0.3">
      <c r="C2208" s="40"/>
    </row>
    <row r="2209" spans="3:3" x14ac:dyDescent="0.3">
      <c r="C2209" s="40"/>
    </row>
    <row r="2210" spans="3:3" x14ac:dyDescent="0.3">
      <c r="C2210" s="40"/>
    </row>
    <row r="2211" spans="3:3" x14ac:dyDescent="0.3">
      <c r="C2211" s="40"/>
    </row>
    <row r="2212" spans="3:3" x14ac:dyDescent="0.3">
      <c r="C2212" s="40"/>
    </row>
    <row r="2213" spans="3:3" x14ac:dyDescent="0.3">
      <c r="C2213" s="40"/>
    </row>
    <row r="2214" spans="3:3" x14ac:dyDescent="0.3">
      <c r="C2214" s="40"/>
    </row>
    <row r="2215" spans="3:3" x14ac:dyDescent="0.3">
      <c r="C2215" s="40"/>
    </row>
    <row r="2216" spans="3:3" x14ac:dyDescent="0.3">
      <c r="C2216" s="40"/>
    </row>
    <row r="2217" spans="3:3" x14ac:dyDescent="0.3">
      <c r="C2217" s="40"/>
    </row>
    <row r="2218" spans="3:3" x14ac:dyDescent="0.3">
      <c r="C2218" s="40"/>
    </row>
    <row r="2219" spans="3:3" x14ac:dyDescent="0.3">
      <c r="C2219" s="40"/>
    </row>
    <row r="2220" spans="3:3" x14ac:dyDescent="0.3">
      <c r="C2220" s="40"/>
    </row>
    <row r="2221" spans="3:3" x14ac:dyDescent="0.3">
      <c r="C2221" s="40"/>
    </row>
    <row r="2222" spans="3:3" x14ac:dyDescent="0.3">
      <c r="C2222" s="40"/>
    </row>
    <row r="2223" spans="3:3" x14ac:dyDescent="0.3">
      <c r="C2223" s="40"/>
    </row>
    <row r="2224" spans="3:3" x14ac:dyDescent="0.3">
      <c r="C2224" s="40"/>
    </row>
    <row r="2225" spans="3:3" x14ac:dyDescent="0.3">
      <c r="C2225" s="40"/>
    </row>
    <row r="2226" spans="3:3" x14ac:dyDescent="0.3">
      <c r="C2226" s="40"/>
    </row>
    <row r="2227" spans="3:3" x14ac:dyDescent="0.3">
      <c r="C2227" s="40"/>
    </row>
    <row r="2228" spans="3:3" x14ac:dyDescent="0.3">
      <c r="C2228" s="40"/>
    </row>
    <row r="2229" spans="3:3" x14ac:dyDescent="0.3">
      <c r="C2229" s="40"/>
    </row>
    <row r="2230" spans="3:3" x14ac:dyDescent="0.3">
      <c r="C2230" s="40"/>
    </row>
    <row r="2231" spans="3:3" x14ac:dyDescent="0.3">
      <c r="C2231" s="40"/>
    </row>
    <row r="2232" spans="3:3" x14ac:dyDescent="0.3">
      <c r="C2232" s="40"/>
    </row>
    <row r="2233" spans="3:3" x14ac:dyDescent="0.3">
      <c r="C2233" s="40"/>
    </row>
    <row r="2234" spans="3:3" x14ac:dyDescent="0.3">
      <c r="C2234" s="40"/>
    </row>
    <row r="2235" spans="3:3" x14ac:dyDescent="0.3">
      <c r="C2235" s="40"/>
    </row>
    <row r="2236" spans="3:3" x14ac:dyDescent="0.3">
      <c r="C2236" s="40"/>
    </row>
    <row r="2237" spans="3:3" x14ac:dyDescent="0.3">
      <c r="C2237" s="40"/>
    </row>
    <row r="2238" spans="3:3" x14ac:dyDescent="0.3">
      <c r="C2238" s="40"/>
    </row>
    <row r="2239" spans="3:3" x14ac:dyDescent="0.3">
      <c r="C2239" s="40"/>
    </row>
    <row r="2240" spans="3:3" x14ac:dyDescent="0.3">
      <c r="C2240" s="40"/>
    </row>
    <row r="2241" spans="3:3" x14ac:dyDescent="0.3">
      <c r="C2241" s="40"/>
    </row>
    <row r="2242" spans="3:3" x14ac:dyDescent="0.3">
      <c r="C2242" s="40"/>
    </row>
    <row r="2243" spans="3:3" x14ac:dyDescent="0.3">
      <c r="C2243" s="40"/>
    </row>
    <row r="2244" spans="3:3" x14ac:dyDescent="0.3">
      <c r="C2244" s="40"/>
    </row>
    <row r="2245" spans="3:3" x14ac:dyDescent="0.3">
      <c r="C2245" s="40"/>
    </row>
    <row r="2246" spans="3:3" x14ac:dyDescent="0.3">
      <c r="C2246" s="40"/>
    </row>
    <row r="2247" spans="3:3" x14ac:dyDescent="0.3">
      <c r="C2247" s="40"/>
    </row>
    <row r="2248" spans="3:3" x14ac:dyDescent="0.3">
      <c r="C2248" s="40"/>
    </row>
    <row r="2249" spans="3:3" x14ac:dyDescent="0.3">
      <c r="C2249" s="40"/>
    </row>
    <row r="2250" spans="3:3" x14ac:dyDescent="0.3">
      <c r="C2250" s="40"/>
    </row>
    <row r="2251" spans="3:3" x14ac:dyDescent="0.3">
      <c r="C2251" s="40"/>
    </row>
    <row r="2252" spans="3:3" x14ac:dyDescent="0.3">
      <c r="C2252" s="40"/>
    </row>
    <row r="2253" spans="3:3" x14ac:dyDescent="0.3">
      <c r="C2253" s="40"/>
    </row>
    <row r="2254" spans="3:3" x14ac:dyDescent="0.3">
      <c r="C2254" s="40"/>
    </row>
    <row r="2255" spans="3:3" x14ac:dyDescent="0.3">
      <c r="C2255" s="40"/>
    </row>
    <row r="2256" spans="3:3" x14ac:dyDescent="0.3">
      <c r="C2256" s="40"/>
    </row>
    <row r="2257" spans="3:3" x14ac:dyDescent="0.3">
      <c r="C2257" s="40"/>
    </row>
    <row r="2258" spans="3:3" x14ac:dyDescent="0.3">
      <c r="C2258" s="40"/>
    </row>
    <row r="2259" spans="3:3" x14ac:dyDescent="0.3">
      <c r="C2259" s="40"/>
    </row>
    <row r="2260" spans="3:3" x14ac:dyDescent="0.3">
      <c r="C2260" s="40"/>
    </row>
    <row r="2261" spans="3:3" x14ac:dyDescent="0.3">
      <c r="C2261" s="40"/>
    </row>
    <row r="2262" spans="3:3" x14ac:dyDescent="0.3">
      <c r="C2262" s="40"/>
    </row>
    <row r="2263" spans="3:3" x14ac:dyDescent="0.3">
      <c r="C2263" s="40"/>
    </row>
    <row r="2264" spans="3:3" x14ac:dyDescent="0.3">
      <c r="C2264" s="40"/>
    </row>
    <row r="2265" spans="3:3" x14ac:dyDescent="0.3">
      <c r="C2265" s="40"/>
    </row>
    <row r="2266" spans="3:3" x14ac:dyDescent="0.3">
      <c r="C2266" s="40"/>
    </row>
    <row r="2267" spans="3:3" x14ac:dyDescent="0.3">
      <c r="C2267" s="40"/>
    </row>
    <row r="2268" spans="3:3" x14ac:dyDescent="0.3">
      <c r="C2268" s="40"/>
    </row>
    <row r="2269" spans="3:3" x14ac:dyDescent="0.3">
      <c r="C2269" s="40"/>
    </row>
    <row r="2270" spans="3:3" x14ac:dyDescent="0.3">
      <c r="C2270" s="40"/>
    </row>
    <row r="2271" spans="3:3" x14ac:dyDescent="0.3">
      <c r="C2271" s="40"/>
    </row>
    <row r="2272" spans="3:3" x14ac:dyDescent="0.3">
      <c r="C2272" s="40"/>
    </row>
    <row r="2273" spans="3:3" x14ac:dyDescent="0.3">
      <c r="C2273" s="40"/>
    </row>
    <row r="2274" spans="3:3" x14ac:dyDescent="0.3">
      <c r="C2274" s="40"/>
    </row>
    <row r="2275" spans="3:3" x14ac:dyDescent="0.3">
      <c r="C2275" s="40"/>
    </row>
    <row r="2276" spans="3:3" x14ac:dyDescent="0.3">
      <c r="C2276" s="40"/>
    </row>
    <row r="2277" spans="3:3" x14ac:dyDescent="0.3">
      <c r="C2277" s="40"/>
    </row>
    <row r="2278" spans="3:3" x14ac:dyDescent="0.3">
      <c r="C2278" s="40"/>
    </row>
    <row r="2279" spans="3:3" x14ac:dyDescent="0.3">
      <c r="C2279" s="40"/>
    </row>
    <row r="2280" spans="3:3" x14ac:dyDescent="0.3">
      <c r="C2280" s="40"/>
    </row>
    <row r="2281" spans="3:3" x14ac:dyDescent="0.3">
      <c r="C2281" s="40"/>
    </row>
    <row r="2282" spans="3:3" x14ac:dyDescent="0.3">
      <c r="C2282" s="40"/>
    </row>
    <row r="2283" spans="3:3" x14ac:dyDescent="0.3">
      <c r="C2283" s="40"/>
    </row>
    <row r="2284" spans="3:3" x14ac:dyDescent="0.3">
      <c r="C2284" s="40"/>
    </row>
    <row r="2285" spans="3:3" x14ac:dyDescent="0.3">
      <c r="C2285" s="40"/>
    </row>
    <row r="2286" spans="3:3" x14ac:dyDescent="0.3">
      <c r="C2286" s="40"/>
    </row>
    <row r="2287" spans="3:3" x14ac:dyDescent="0.3">
      <c r="C2287" s="40"/>
    </row>
    <row r="2288" spans="3:3" x14ac:dyDescent="0.3">
      <c r="C2288" s="40"/>
    </row>
    <row r="2289" spans="3:3" x14ac:dyDescent="0.3">
      <c r="C2289" s="40"/>
    </row>
    <row r="2290" spans="3:3" x14ac:dyDescent="0.3">
      <c r="C2290" s="40"/>
    </row>
    <row r="2291" spans="3:3" x14ac:dyDescent="0.3">
      <c r="C2291" s="40"/>
    </row>
    <row r="2292" spans="3:3" x14ac:dyDescent="0.3">
      <c r="C2292" s="40"/>
    </row>
    <row r="2293" spans="3:3" x14ac:dyDescent="0.3">
      <c r="C2293" s="40"/>
    </row>
    <row r="2294" spans="3:3" x14ac:dyDescent="0.3">
      <c r="C2294" s="40"/>
    </row>
    <row r="2295" spans="3:3" x14ac:dyDescent="0.3">
      <c r="C2295" s="40"/>
    </row>
    <row r="2296" spans="3:3" x14ac:dyDescent="0.3">
      <c r="C2296" s="40"/>
    </row>
    <row r="2297" spans="3:3" x14ac:dyDescent="0.3">
      <c r="C2297" s="40"/>
    </row>
    <row r="2298" spans="3:3" x14ac:dyDescent="0.3">
      <c r="C2298" s="40"/>
    </row>
    <row r="2299" spans="3:3" x14ac:dyDescent="0.3">
      <c r="C2299" s="40"/>
    </row>
    <row r="2300" spans="3:3" x14ac:dyDescent="0.3">
      <c r="C2300" s="40"/>
    </row>
    <row r="2301" spans="3:3" x14ac:dyDescent="0.3">
      <c r="C2301" s="40"/>
    </row>
    <row r="2302" spans="3:3" x14ac:dyDescent="0.3">
      <c r="C2302" s="40"/>
    </row>
    <row r="2303" spans="3:3" x14ac:dyDescent="0.3">
      <c r="C2303" s="40"/>
    </row>
    <row r="2304" spans="3:3" x14ac:dyDescent="0.3">
      <c r="C2304" s="40"/>
    </row>
    <row r="2305" spans="3:3" x14ac:dyDescent="0.3">
      <c r="C2305" s="40"/>
    </row>
    <row r="2306" spans="3:3" x14ac:dyDescent="0.3">
      <c r="C2306" s="40"/>
    </row>
    <row r="2307" spans="3:3" x14ac:dyDescent="0.3">
      <c r="C2307" s="40"/>
    </row>
    <row r="2308" spans="3:3" x14ac:dyDescent="0.3">
      <c r="C2308" s="40"/>
    </row>
    <row r="2309" spans="3:3" x14ac:dyDescent="0.3">
      <c r="C2309" s="40"/>
    </row>
    <row r="2310" spans="3:3" x14ac:dyDescent="0.3">
      <c r="C2310" s="40"/>
    </row>
    <row r="2311" spans="3:3" x14ac:dyDescent="0.3">
      <c r="C2311" s="40"/>
    </row>
    <row r="2312" spans="3:3" x14ac:dyDescent="0.3">
      <c r="C2312" s="40"/>
    </row>
    <row r="2313" spans="3:3" x14ac:dyDescent="0.3">
      <c r="C2313" s="40"/>
    </row>
    <row r="2314" spans="3:3" x14ac:dyDescent="0.3">
      <c r="C2314" s="40"/>
    </row>
    <row r="2315" spans="3:3" x14ac:dyDescent="0.3">
      <c r="C2315" s="40"/>
    </row>
    <row r="2316" spans="3:3" x14ac:dyDescent="0.3">
      <c r="C2316" s="40"/>
    </row>
    <row r="2317" spans="3:3" x14ac:dyDescent="0.3">
      <c r="C2317" s="40"/>
    </row>
    <row r="2318" spans="3:3" x14ac:dyDescent="0.3">
      <c r="C2318" s="40"/>
    </row>
    <row r="2319" spans="3:3" x14ac:dyDescent="0.3">
      <c r="C2319" s="40"/>
    </row>
    <row r="2320" spans="3:3" x14ac:dyDescent="0.3">
      <c r="C2320" s="40"/>
    </row>
    <row r="2321" spans="3:3" x14ac:dyDescent="0.3">
      <c r="C2321" s="40"/>
    </row>
    <row r="2322" spans="3:3" x14ac:dyDescent="0.3">
      <c r="C2322" s="40"/>
    </row>
    <row r="2323" spans="3:3" x14ac:dyDescent="0.3">
      <c r="C2323" s="40"/>
    </row>
    <row r="2324" spans="3:3" x14ac:dyDescent="0.3">
      <c r="C2324" s="40"/>
    </row>
    <row r="2325" spans="3:3" x14ac:dyDescent="0.3">
      <c r="C2325" s="40"/>
    </row>
    <row r="2326" spans="3:3" x14ac:dyDescent="0.3">
      <c r="C2326" s="40"/>
    </row>
    <row r="2327" spans="3:3" x14ac:dyDescent="0.3">
      <c r="C2327" s="40"/>
    </row>
    <row r="2328" spans="3:3" x14ac:dyDescent="0.3">
      <c r="C2328" s="40"/>
    </row>
    <row r="2329" spans="3:3" x14ac:dyDescent="0.3">
      <c r="C2329" s="40"/>
    </row>
    <row r="2330" spans="3:3" x14ac:dyDescent="0.3">
      <c r="C2330" s="40"/>
    </row>
    <row r="2331" spans="3:3" x14ac:dyDescent="0.3">
      <c r="C2331" s="40"/>
    </row>
    <row r="2332" spans="3:3" x14ac:dyDescent="0.3">
      <c r="C2332" s="40"/>
    </row>
    <row r="2333" spans="3:3" x14ac:dyDescent="0.3">
      <c r="C2333" s="40"/>
    </row>
    <row r="2334" spans="3:3" x14ac:dyDescent="0.3">
      <c r="C2334" s="40"/>
    </row>
    <row r="2335" spans="3:3" x14ac:dyDescent="0.3">
      <c r="C2335" s="40"/>
    </row>
    <row r="2336" spans="3:3" x14ac:dyDescent="0.3">
      <c r="C2336" s="40"/>
    </row>
    <row r="2337" spans="3:3" x14ac:dyDescent="0.3">
      <c r="C2337" s="40"/>
    </row>
    <row r="2338" spans="3:3" x14ac:dyDescent="0.3">
      <c r="C2338" s="40"/>
    </row>
    <row r="2339" spans="3:3" x14ac:dyDescent="0.3">
      <c r="C2339" s="40"/>
    </row>
    <row r="2340" spans="3:3" x14ac:dyDescent="0.3">
      <c r="C2340" s="40"/>
    </row>
    <row r="2341" spans="3:3" x14ac:dyDescent="0.3">
      <c r="C2341" s="40"/>
    </row>
    <row r="2342" spans="3:3" x14ac:dyDescent="0.3">
      <c r="C2342" s="40"/>
    </row>
    <row r="2343" spans="3:3" x14ac:dyDescent="0.3">
      <c r="C2343" s="40"/>
    </row>
    <row r="2344" spans="3:3" x14ac:dyDescent="0.3">
      <c r="C2344" s="40"/>
    </row>
    <row r="2345" spans="3:3" x14ac:dyDescent="0.3">
      <c r="C2345" s="40"/>
    </row>
    <row r="2346" spans="3:3" x14ac:dyDescent="0.3">
      <c r="C2346" s="40"/>
    </row>
    <row r="2347" spans="3:3" x14ac:dyDescent="0.3">
      <c r="C2347" s="40"/>
    </row>
    <row r="2348" spans="3:3" x14ac:dyDescent="0.3">
      <c r="C2348" s="40"/>
    </row>
    <row r="2349" spans="3:3" x14ac:dyDescent="0.3">
      <c r="C2349" s="40"/>
    </row>
    <row r="2350" spans="3:3" x14ac:dyDescent="0.3">
      <c r="C2350" s="40"/>
    </row>
    <row r="2351" spans="3:3" x14ac:dyDescent="0.3">
      <c r="C2351" s="40"/>
    </row>
    <row r="2352" spans="3:3" x14ac:dyDescent="0.3">
      <c r="C2352" s="40"/>
    </row>
    <row r="2353" spans="3:3" x14ac:dyDescent="0.3">
      <c r="C2353" s="40"/>
    </row>
    <row r="2354" spans="3:3" x14ac:dyDescent="0.3">
      <c r="C2354" s="40"/>
    </row>
    <row r="2355" spans="3:3" x14ac:dyDescent="0.3">
      <c r="C2355" s="40"/>
    </row>
    <row r="2356" spans="3:3" x14ac:dyDescent="0.3">
      <c r="C2356" s="40"/>
    </row>
    <row r="2357" spans="3:3" x14ac:dyDescent="0.3">
      <c r="C2357" s="40"/>
    </row>
    <row r="2358" spans="3:3" x14ac:dyDescent="0.3">
      <c r="C2358" s="40"/>
    </row>
    <row r="2359" spans="3:3" x14ac:dyDescent="0.3">
      <c r="C2359" s="40"/>
    </row>
    <row r="2360" spans="3:3" x14ac:dyDescent="0.3">
      <c r="C2360" s="40"/>
    </row>
    <row r="2361" spans="3:3" x14ac:dyDescent="0.3">
      <c r="C2361" s="40"/>
    </row>
    <row r="2362" spans="3:3" x14ac:dyDescent="0.3">
      <c r="C2362" s="40"/>
    </row>
    <row r="2363" spans="3:3" x14ac:dyDescent="0.3">
      <c r="C2363" s="40"/>
    </row>
    <row r="2364" spans="3:3" x14ac:dyDescent="0.3">
      <c r="C2364" s="40"/>
    </row>
    <row r="2365" spans="3:3" x14ac:dyDescent="0.3">
      <c r="C2365" s="40"/>
    </row>
    <row r="2366" spans="3:3" x14ac:dyDescent="0.3">
      <c r="C2366" s="40"/>
    </row>
    <row r="2367" spans="3:3" x14ac:dyDescent="0.3">
      <c r="C2367" s="40"/>
    </row>
    <row r="2368" spans="3:3" x14ac:dyDescent="0.3">
      <c r="C2368" s="40"/>
    </row>
    <row r="2369" spans="3:3" x14ac:dyDescent="0.3">
      <c r="C2369" s="40"/>
    </row>
    <row r="2370" spans="3:3" x14ac:dyDescent="0.3">
      <c r="C2370" s="40"/>
    </row>
    <row r="2371" spans="3:3" x14ac:dyDescent="0.3">
      <c r="C2371" s="40"/>
    </row>
    <row r="2372" spans="3:3" x14ac:dyDescent="0.3">
      <c r="C2372" s="40"/>
    </row>
    <row r="2373" spans="3:3" x14ac:dyDescent="0.3">
      <c r="C2373" s="40"/>
    </row>
    <row r="2374" spans="3:3" x14ac:dyDescent="0.3">
      <c r="C2374" s="40"/>
    </row>
    <row r="2375" spans="3:3" x14ac:dyDescent="0.3">
      <c r="C2375" s="40"/>
    </row>
    <row r="2376" spans="3:3" x14ac:dyDescent="0.3">
      <c r="C2376" s="40"/>
    </row>
    <row r="2377" spans="3:3" x14ac:dyDescent="0.3">
      <c r="C2377" s="40"/>
    </row>
    <row r="2378" spans="3:3" x14ac:dyDescent="0.3">
      <c r="C2378" s="40"/>
    </row>
    <row r="2379" spans="3:3" x14ac:dyDescent="0.3">
      <c r="C2379" s="40"/>
    </row>
    <row r="2380" spans="3:3" x14ac:dyDescent="0.3">
      <c r="C2380" s="40"/>
    </row>
    <row r="2381" spans="3:3" x14ac:dyDescent="0.3">
      <c r="C2381" s="40"/>
    </row>
    <row r="2382" spans="3:3" x14ac:dyDescent="0.3">
      <c r="C2382" s="40"/>
    </row>
    <row r="2383" spans="3:3" x14ac:dyDescent="0.3">
      <c r="C2383" s="40"/>
    </row>
    <row r="2384" spans="3:3" x14ac:dyDescent="0.3">
      <c r="C2384" s="40"/>
    </row>
    <row r="2385" spans="3:3" x14ac:dyDescent="0.3">
      <c r="C2385" s="40"/>
    </row>
    <row r="2386" spans="3:3" x14ac:dyDescent="0.3">
      <c r="C2386" s="40"/>
    </row>
    <row r="2387" spans="3:3" x14ac:dyDescent="0.3">
      <c r="C2387" s="40"/>
    </row>
    <row r="2388" spans="3:3" x14ac:dyDescent="0.3">
      <c r="C2388" s="40"/>
    </row>
    <row r="2389" spans="3:3" x14ac:dyDescent="0.3">
      <c r="C2389" s="40"/>
    </row>
    <row r="2390" spans="3:3" x14ac:dyDescent="0.3">
      <c r="C2390" s="40"/>
    </row>
    <row r="2391" spans="3:3" x14ac:dyDescent="0.3">
      <c r="C2391" s="40"/>
    </row>
    <row r="2392" spans="3:3" x14ac:dyDescent="0.3">
      <c r="C2392" s="40"/>
    </row>
    <row r="2393" spans="3:3" x14ac:dyDescent="0.3">
      <c r="C2393" s="40"/>
    </row>
    <row r="2394" spans="3:3" x14ac:dyDescent="0.3">
      <c r="C2394" s="40"/>
    </row>
    <row r="2395" spans="3:3" x14ac:dyDescent="0.3">
      <c r="C2395" s="40"/>
    </row>
    <row r="2396" spans="3:3" x14ac:dyDescent="0.3">
      <c r="C2396" s="40"/>
    </row>
    <row r="2397" spans="3:3" x14ac:dyDescent="0.3">
      <c r="C2397" s="40"/>
    </row>
    <row r="2398" spans="3:3" x14ac:dyDescent="0.3">
      <c r="C2398" s="40"/>
    </row>
    <row r="2399" spans="3:3" x14ac:dyDescent="0.3">
      <c r="C2399" s="40"/>
    </row>
    <row r="2400" spans="3:3" x14ac:dyDescent="0.3">
      <c r="C2400" s="40"/>
    </row>
    <row r="2401" spans="3:3" x14ac:dyDescent="0.3">
      <c r="C2401" s="40"/>
    </row>
    <row r="2402" spans="3:3" x14ac:dyDescent="0.3">
      <c r="C2402" s="40"/>
    </row>
    <row r="2403" spans="3:3" x14ac:dyDescent="0.3">
      <c r="C2403" s="40"/>
    </row>
    <row r="2404" spans="3:3" x14ac:dyDescent="0.3">
      <c r="C2404" s="40"/>
    </row>
    <row r="2405" spans="3:3" x14ac:dyDescent="0.3">
      <c r="C2405" s="40"/>
    </row>
    <row r="2406" spans="3:3" x14ac:dyDescent="0.3">
      <c r="C2406" s="40"/>
    </row>
    <row r="2407" spans="3:3" x14ac:dyDescent="0.3">
      <c r="C2407" s="40"/>
    </row>
    <row r="2408" spans="3:3" x14ac:dyDescent="0.3">
      <c r="C2408" s="40"/>
    </row>
    <row r="2409" spans="3:3" x14ac:dyDescent="0.3">
      <c r="C2409" s="40"/>
    </row>
    <row r="2410" spans="3:3" x14ac:dyDescent="0.3">
      <c r="C2410" s="40"/>
    </row>
    <row r="2411" spans="3:3" x14ac:dyDescent="0.3">
      <c r="C2411" s="40"/>
    </row>
    <row r="2412" spans="3:3" x14ac:dyDescent="0.3">
      <c r="C2412" s="40"/>
    </row>
    <row r="2413" spans="3:3" x14ac:dyDescent="0.3">
      <c r="C2413" s="40"/>
    </row>
    <row r="2414" spans="3:3" x14ac:dyDescent="0.3">
      <c r="C2414" s="40"/>
    </row>
    <row r="2415" spans="3:3" x14ac:dyDescent="0.3">
      <c r="C2415" s="40"/>
    </row>
    <row r="2416" spans="3:3" x14ac:dyDescent="0.3">
      <c r="C2416" s="40"/>
    </row>
    <row r="2417" spans="3:3" x14ac:dyDescent="0.3">
      <c r="C2417" s="40"/>
    </row>
    <row r="2418" spans="3:3" x14ac:dyDescent="0.3">
      <c r="C2418" s="40"/>
    </row>
    <row r="2419" spans="3:3" x14ac:dyDescent="0.3">
      <c r="C2419" s="40"/>
    </row>
    <row r="2420" spans="3:3" x14ac:dyDescent="0.3">
      <c r="C2420" s="40"/>
    </row>
    <row r="2421" spans="3:3" x14ac:dyDescent="0.3">
      <c r="C2421" s="40"/>
    </row>
    <row r="2422" spans="3:3" x14ac:dyDescent="0.3">
      <c r="C2422" s="40"/>
    </row>
    <row r="2423" spans="3:3" x14ac:dyDescent="0.3">
      <c r="C2423" s="40"/>
    </row>
    <row r="2424" spans="3:3" x14ac:dyDescent="0.3">
      <c r="C2424" s="40"/>
    </row>
    <row r="2425" spans="3:3" x14ac:dyDescent="0.3">
      <c r="C2425" s="40"/>
    </row>
    <row r="2426" spans="3:3" x14ac:dyDescent="0.3">
      <c r="C2426" s="40"/>
    </row>
    <row r="2427" spans="3:3" x14ac:dyDescent="0.3">
      <c r="C2427" s="40"/>
    </row>
    <row r="2428" spans="3:3" x14ac:dyDescent="0.3">
      <c r="C2428" s="40"/>
    </row>
    <row r="2429" spans="3:3" x14ac:dyDescent="0.3">
      <c r="C2429" s="40"/>
    </row>
    <row r="2430" spans="3:3" x14ac:dyDescent="0.3">
      <c r="C2430" s="40"/>
    </row>
    <row r="2431" spans="3:3" x14ac:dyDescent="0.3">
      <c r="C2431" s="40"/>
    </row>
    <row r="2432" spans="3:3" x14ac:dyDescent="0.3">
      <c r="C2432" s="40"/>
    </row>
    <row r="2433" spans="3:3" x14ac:dyDescent="0.3">
      <c r="C2433" s="40"/>
    </row>
    <row r="2434" spans="3:3" x14ac:dyDescent="0.3">
      <c r="C2434" s="40"/>
    </row>
    <row r="2435" spans="3:3" x14ac:dyDescent="0.3">
      <c r="C2435" s="40"/>
    </row>
    <row r="2436" spans="3:3" x14ac:dyDescent="0.3">
      <c r="C2436" s="40"/>
    </row>
    <row r="2437" spans="3:3" x14ac:dyDescent="0.3">
      <c r="C2437" s="40"/>
    </row>
    <row r="2438" spans="3:3" x14ac:dyDescent="0.3">
      <c r="C2438" s="40"/>
    </row>
    <row r="2439" spans="3:3" x14ac:dyDescent="0.3">
      <c r="C2439" s="40"/>
    </row>
    <row r="2440" spans="3:3" x14ac:dyDescent="0.3">
      <c r="C2440" s="40"/>
    </row>
    <row r="2441" spans="3:3" x14ac:dyDescent="0.3">
      <c r="C2441" s="40"/>
    </row>
    <row r="2442" spans="3:3" x14ac:dyDescent="0.3">
      <c r="C2442" s="40"/>
    </row>
    <row r="2443" spans="3:3" x14ac:dyDescent="0.3">
      <c r="C2443" s="40"/>
    </row>
    <row r="2444" spans="3:3" x14ac:dyDescent="0.3">
      <c r="C2444" s="40"/>
    </row>
    <row r="2445" spans="3:3" x14ac:dyDescent="0.3">
      <c r="C2445" s="40"/>
    </row>
    <row r="2446" spans="3:3" x14ac:dyDescent="0.3">
      <c r="C2446" s="40"/>
    </row>
    <row r="2447" spans="3:3" x14ac:dyDescent="0.3">
      <c r="C2447" s="40"/>
    </row>
    <row r="2448" spans="3:3" x14ac:dyDescent="0.3">
      <c r="C2448" s="40"/>
    </row>
    <row r="2449" spans="3:3" x14ac:dyDescent="0.3">
      <c r="C2449" s="40"/>
    </row>
    <row r="2450" spans="3:3" x14ac:dyDescent="0.3">
      <c r="C2450" s="40"/>
    </row>
    <row r="2451" spans="3:3" x14ac:dyDescent="0.3">
      <c r="C2451" s="40"/>
    </row>
    <row r="2452" spans="3:3" x14ac:dyDescent="0.3">
      <c r="C2452" s="40"/>
    </row>
    <row r="2453" spans="3:3" x14ac:dyDescent="0.3">
      <c r="C2453" s="40"/>
    </row>
    <row r="2454" spans="3:3" x14ac:dyDescent="0.3">
      <c r="C2454" s="40"/>
    </row>
    <row r="2455" spans="3:3" x14ac:dyDescent="0.3">
      <c r="C2455" s="40"/>
    </row>
    <row r="2456" spans="3:3" x14ac:dyDescent="0.3">
      <c r="C2456" s="40"/>
    </row>
    <row r="2457" spans="3:3" x14ac:dyDescent="0.3">
      <c r="C2457" s="40"/>
    </row>
    <row r="2458" spans="3:3" x14ac:dyDescent="0.3">
      <c r="C2458" s="40"/>
    </row>
    <row r="2459" spans="3:3" x14ac:dyDescent="0.3">
      <c r="C2459" s="40"/>
    </row>
    <row r="2460" spans="3:3" x14ac:dyDescent="0.3">
      <c r="C2460" s="40"/>
    </row>
    <row r="2461" spans="3:3" x14ac:dyDescent="0.3">
      <c r="C2461" s="40"/>
    </row>
    <row r="2462" spans="3:3" x14ac:dyDescent="0.3">
      <c r="C2462" s="40"/>
    </row>
    <row r="2463" spans="3:3" x14ac:dyDescent="0.3">
      <c r="C2463" s="40"/>
    </row>
    <row r="2464" spans="3:3" x14ac:dyDescent="0.3">
      <c r="C2464" s="40"/>
    </row>
    <row r="2465" spans="3:3" x14ac:dyDescent="0.3">
      <c r="C2465" s="40"/>
    </row>
    <row r="2466" spans="3:3" x14ac:dyDescent="0.3">
      <c r="C2466" s="40"/>
    </row>
    <row r="2467" spans="3:3" x14ac:dyDescent="0.3">
      <c r="C2467" s="40"/>
    </row>
    <row r="2468" spans="3:3" x14ac:dyDescent="0.3">
      <c r="C2468" s="40"/>
    </row>
    <row r="2469" spans="3:3" x14ac:dyDescent="0.3">
      <c r="C2469" s="40"/>
    </row>
    <row r="2470" spans="3:3" x14ac:dyDescent="0.3">
      <c r="C2470" s="40"/>
    </row>
    <row r="2471" spans="3:3" x14ac:dyDescent="0.3">
      <c r="C2471" s="40"/>
    </row>
    <row r="2472" spans="3:3" x14ac:dyDescent="0.3">
      <c r="C2472" s="40"/>
    </row>
    <row r="2473" spans="3:3" x14ac:dyDescent="0.3">
      <c r="C2473" s="40"/>
    </row>
    <row r="2474" spans="3:3" x14ac:dyDescent="0.3">
      <c r="C2474" s="40"/>
    </row>
    <row r="2475" spans="3:3" x14ac:dyDescent="0.3">
      <c r="C2475" s="40"/>
    </row>
    <row r="2476" spans="3:3" x14ac:dyDescent="0.3">
      <c r="C2476" s="40"/>
    </row>
    <row r="2477" spans="3:3" x14ac:dyDescent="0.3">
      <c r="C2477" s="40"/>
    </row>
    <row r="2478" spans="3:3" x14ac:dyDescent="0.3">
      <c r="C2478" s="40"/>
    </row>
    <row r="2479" spans="3:3" x14ac:dyDescent="0.3">
      <c r="C2479" s="40"/>
    </row>
    <row r="2480" spans="3:3" x14ac:dyDescent="0.3">
      <c r="C2480" s="40"/>
    </row>
    <row r="2481" spans="3:3" x14ac:dyDescent="0.3">
      <c r="C2481" s="40"/>
    </row>
    <row r="2482" spans="3:3" x14ac:dyDescent="0.3">
      <c r="C2482" s="40"/>
    </row>
    <row r="2483" spans="3:3" x14ac:dyDescent="0.3">
      <c r="C2483" s="40"/>
    </row>
    <row r="2484" spans="3:3" x14ac:dyDescent="0.3">
      <c r="C2484" s="40"/>
    </row>
    <row r="2485" spans="3:3" x14ac:dyDescent="0.3">
      <c r="C2485" s="40"/>
    </row>
    <row r="2486" spans="3:3" x14ac:dyDescent="0.3">
      <c r="C2486" s="40"/>
    </row>
    <row r="2487" spans="3:3" x14ac:dyDescent="0.3">
      <c r="C2487" s="40"/>
    </row>
    <row r="2488" spans="3:3" x14ac:dyDescent="0.3">
      <c r="C2488" s="40"/>
    </row>
    <row r="2489" spans="3:3" x14ac:dyDescent="0.3">
      <c r="C2489" s="40"/>
    </row>
    <row r="2490" spans="3:3" x14ac:dyDescent="0.3">
      <c r="C2490" s="40"/>
    </row>
    <row r="2491" spans="3:3" x14ac:dyDescent="0.3">
      <c r="C2491" s="40"/>
    </row>
    <row r="2492" spans="3:3" x14ac:dyDescent="0.3">
      <c r="C2492" s="40"/>
    </row>
    <row r="2493" spans="3:3" x14ac:dyDescent="0.3">
      <c r="C2493" s="40"/>
    </row>
    <row r="2494" spans="3:3" x14ac:dyDescent="0.3">
      <c r="C2494" s="40"/>
    </row>
    <row r="2495" spans="3:3" x14ac:dyDescent="0.3">
      <c r="C2495" s="40"/>
    </row>
    <row r="2496" spans="3:3" x14ac:dyDescent="0.3">
      <c r="C2496" s="40"/>
    </row>
    <row r="2497" spans="3:3" x14ac:dyDescent="0.3">
      <c r="C2497" s="40"/>
    </row>
    <row r="2498" spans="3:3" x14ac:dyDescent="0.3">
      <c r="C2498" s="40"/>
    </row>
    <row r="2499" spans="3:3" x14ac:dyDescent="0.3">
      <c r="C2499" s="40"/>
    </row>
    <row r="2500" spans="3:3" x14ac:dyDescent="0.3">
      <c r="C2500" s="40"/>
    </row>
    <row r="2501" spans="3:3" x14ac:dyDescent="0.3">
      <c r="C2501" s="40"/>
    </row>
    <row r="2502" spans="3:3" x14ac:dyDescent="0.3">
      <c r="C2502" s="40"/>
    </row>
    <row r="2503" spans="3:3" x14ac:dyDescent="0.3">
      <c r="C2503" s="40"/>
    </row>
    <row r="2504" spans="3:3" x14ac:dyDescent="0.3">
      <c r="C2504" s="40"/>
    </row>
    <row r="2505" spans="3:3" x14ac:dyDescent="0.3">
      <c r="C2505" s="40"/>
    </row>
    <row r="2506" spans="3:3" x14ac:dyDescent="0.3">
      <c r="C2506" s="40"/>
    </row>
    <row r="2507" spans="3:3" x14ac:dyDescent="0.3">
      <c r="C2507" s="40"/>
    </row>
    <row r="2508" spans="3:3" x14ac:dyDescent="0.3">
      <c r="C2508" s="40"/>
    </row>
    <row r="2509" spans="3:3" x14ac:dyDescent="0.3">
      <c r="C2509" s="40"/>
    </row>
    <row r="2510" spans="3:3" x14ac:dyDescent="0.3">
      <c r="C2510" s="40"/>
    </row>
    <row r="2511" spans="3:3" x14ac:dyDescent="0.3">
      <c r="C2511" s="40"/>
    </row>
    <row r="2512" spans="3:3" x14ac:dyDescent="0.3">
      <c r="C2512" s="40"/>
    </row>
    <row r="2513" spans="3:3" x14ac:dyDescent="0.3">
      <c r="C2513" s="40"/>
    </row>
    <row r="2514" spans="3:3" x14ac:dyDescent="0.3">
      <c r="C2514" s="40"/>
    </row>
    <row r="2515" spans="3:3" x14ac:dyDescent="0.3">
      <c r="C2515" s="40"/>
    </row>
    <row r="2516" spans="3:3" x14ac:dyDescent="0.3">
      <c r="C2516" s="40"/>
    </row>
    <row r="2517" spans="3:3" x14ac:dyDescent="0.3">
      <c r="C2517" s="40"/>
    </row>
    <row r="2518" spans="3:3" x14ac:dyDescent="0.3">
      <c r="C2518" s="40"/>
    </row>
    <row r="2519" spans="3:3" x14ac:dyDescent="0.3">
      <c r="C2519" s="40"/>
    </row>
    <row r="2520" spans="3:3" x14ac:dyDescent="0.3">
      <c r="C2520" s="40"/>
    </row>
    <row r="2521" spans="3:3" x14ac:dyDescent="0.3">
      <c r="C2521" s="40"/>
    </row>
    <row r="2522" spans="3:3" x14ac:dyDescent="0.3">
      <c r="C2522" s="40"/>
    </row>
    <row r="2523" spans="3:3" x14ac:dyDescent="0.3">
      <c r="C2523" s="40"/>
    </row>
    <row r="2524" spans="3:3" x14ac:dyDescent="0.3">
      <c r="C2524" s="40"/>
    </row>
    <row r="2525" spans="3:3" x14ac:dyDescent="0.3">
      <c r="C2525" s="40"/>
    </row>
    <row r="2526" spans="3:3" x14ac:dyDescent="0.3">
      <c r="C2526" s="40"/>
    </row>
    <row r="2527" spans="3:3" x14ac:dyDescent="0.3">
      <c r="C2527" s="40"/>
    </row>
    <row r="2528" spans="3:3" x14ac:dyDescent="0.3">
      <c r="C2528" s="40"/>
    </row>
    <row r="2529" spans="3:3" x14ac:dyDescent="0.3">
      <c r="C2529" s="40"/>
    </row>
    <row r="2530" spans="3:3" x14ac:dyDescent="0.3">
      <c r="C2530" s="40"/>
    </row>
    <row r="2531" spans="3:3" x14ac:dyDescent="0.3">
      <c r="C2531" s="40"/>
    </row>
    <row r="2532" spans="3:3" x14ac:dyDescent="0.3">
      <c r="C2532" s="40"/>
    </row>
    <row r="2533" spans="3:3" x14ac:dyDescent="0.3">
      <c r="C2533" s="40"/>
    </row>
    <row r="2534" spans="3:3" x14ac:dyDescent="0.3">
      <c r="C2534" s="40"/>
    </row>
    <row r="2535" spans="3:3" x14ac:dyDescent="0.3">
      <c r="C2535" s="40"/>
    </row>
    <row r="2536" spans="3:3" x14ac:dyDescent="0.3">
      <c r="C2536" s="40"/>
    </row>
    <row r="2537" spans="3:3" x14ac:dyDescent="0.3">
      <c r="C2537" s="40"/>
    </row>
    <row r="2538" spans="3:3" x14ac:dyDescent="0.3">
      <c r="C2538" s="40"/>
    </row>
    <row r="2539" spans="3:3" x14ac:dyDescent="0.3">
      <c r="C2539" s="40"/>
    </row>
    <row r="2540" spans="3:3" x14ac:dyDescent="0.3">
      <c r="C2540" s="40"/>
    </row>
    <row r="2541" spans="3:3" x14ac:dyDescent="0.3">
      <c r="C2541" s="40"/>
    </row>
    <row r="2542" spans="3:3" x14ac:dyDescent="0.3">
      <c r="C2542" s="40"/>
    </row>
    <row r="2543" spans="3:3" x14ac:dyDescent="0.3">
      <c r="C2543" s="40"/>
    </row>
    <row r="2544" spans="3:3" x14ac:dyDescent="0.3">
      <c r="C2544" s="40"/>
    </row>
    <row r="2545" spans="3:3" x14ac:dyDescent="0.3">
      <c r="C2545" s="40"/>
    </row>
    <row r="2546" spans="3:3" x14ac:dyDescent="0.3">
      <c r="C2546" s="40"/>
    </row>
    <row r="2547" spans="3:3" x14ac:dyDescent="0.3">
      <c r="C2547" s="40"/>
    </row>
    <row r="2548" spans="3:3" x14ac:dyDescent="0.3">
      <c r="C2548" s="40"/>
    </row>
    <row r="2549" spans="3:3" x14ac:dyDescent="0.3">
      <c r="C2549" s="40"/>
    </row>
    <row r="2550" spans="3:3" x14ac:dyDescent="0.3">
      <c r="C2550" s="40"/>
    </row>
    <row r="2551" spans="3:3" x14ac:dyDescent="0.3">
      <c r="C2551" s="40"/>
    </row>
    <row r="2552" spans="3:3" x14ac:dyDescent="0.3">
      <c r="C2552" s="40"/>
    </row>
    <row r="2553" spans="3:3" x14ac:dyDescent="0.3">
      <c r="C2553" s="40"/>
    </row>
    <row r="2554" spans="3:3" x14ac:dyDescent="0.3">
      <c r="C2554" s="40"/>
    </row>
    <row r="2555" spans="3:3" x14ac:dyDescent="0.3">
      <c r="C2555" s="40"/>
    </row>
    <row r="2556" spans="3:3" x14ac:dyDescent="0.3">
      <c r="C2556" s="40"/>
    </row>
    <row r="2557" spans="3:3" x14ac:dyDescent="0.3">
      <c r="C2557" s="40"/>
    </row>
    <row r="2558" spans="3:3" x14ac:dyDescent="0.3">
      <c r="C2558" s="40"/>
    </row>
    <row r="2559" spans="3:3" x14ac:dyDescent="0.3">
      <c r="C2559" s="40"/>
    </row>
    <row r="2560" spans="3:3" x14ac:dyDescent="0.3">
      <c r="C2560" s="40"/>
    </row>
    <row r="2561" spans="3:3" x14ac:dyDescent="0.3">
      <c r="C2561" s="40"/>
    </row>
    <row r="2562" spans="3:3" x14ac:dyDescent="0.3">
      <c r="C2562" s="40"/>
    </row>
    <row r="2563" spans="3:3" x14ac:dyDescent="0.3">
      <c r="C2563" s="40"/>
    </row>
    <row r="2564" spans="3:3" x14ac:dyDescent="0.3">
      <c r="C2564" s="40"/>
    </row>
    <row r="2565" spans="3:3" x14ac:dyDescent="0.3">
      <c r="C2565" s="40"/>
    </row>
    <row r="2566" spans="3:3" x14ac:dyDescent="0.3">
      <c r="C2566" s="40"/>
    </row>
    <row r="2567" spans="3:3" x14ac:dyDescent="0.3">
      <c r="C2567" s="40"/>
    </row>
    <row r="2568" spans="3:3" x14ac:dyDescent="0.3">
      <c r="C2568" s="40"/>
    </row>
    <row r="2569" spans="3:3" x14ac:dyDescent="0.3">
      <c r="C2569" s="40"/>
    </row>
    <row r="2570" spans="3:3" x14ac:dyDescent="0.3">
      <c r="C2570" s="40"/>
    </row>
    <row r="2571" spans="3:3" x14ac:dyDescent="0.3">
      <c r="C2571" s="40"/>
    </row>
    <row r="2572" spans="3:3" x14ac:dyDescent="0.3">
      <c r="C2572" s="40"/>
    </row>
    <row r="2573" spans="3:3" x14ac:dyDescent="0.3">
      <c r="C2573" s="40"/>
    </row>
    <row r="2574" spans="3:3" x14ac:dyDescent="0.3">
      <c r="C2574" s="40"/>
    </row>
    <row r="2575" spans="3:3" x14ac:dyDescent="0.3">
      <c r="C2575" s="40"/>
    </row>
    <row r="2576" spans="3:3" x14ac:dyDescent="0.3">
      <c r="C2576" s="40"/>
    </row>
    <row r="2577" spans="3:3" x14ac:dyDescent="0.3">
      <c r="C2577" s="40"/>
    </row>
    <row r="2578" spans="3:3" x14ac:dyDescent="0.3">
      <c r="C2578" s="40"/>
    </row>
    <row r="2579" spans="3:3" x14ac:dyDescent="0.3">
      <c r="C2579" s="40"/>
    </row>
    <row r="2580" spans="3:3" x14ac:dyDescent="0.3">
      <c r="C2580" s="40"/>
    </row>
    <row r="2581" spans="3:3" x14ac:dyDescent="0.3">
      <c r="C2581" s="40"/>
    </row>
    <row r="2582" spans="3:3" x14ac:dyDescent="0.3">
      <c r="C2582" s="40"/>
    </row>
    <row r="2583" spans="3:3" x14ac:dyDescent="0.3">
      <c r="C2583" s="40"/>
    </row>
    <row r="2584" spans="3:3" x14ac:dyDescent="0.3">
      <c r="C2584" s="40"/>
    </row>
    <row r="2585" spans="3:3" x14ac:dyDescent="0.3">
      <c r="C2585" s="40"/>
    </row>
    <row r="2586" spans="3:3" x14ac:dyDescent="0.3">
      <c r="C2586" s="40"/>
    </row>
    <row r="2587" spans="3:3" x14ac:dyDescent="0.3">
      <c r="C2587" s="40"/>
    </row>
    <row r="2588" spans="3:3" x14ac:dyDescent="0.3">
      <c r="C2588" s="40"/>
    </row>
    <row r="2589" spans="3:3" x14ac:dyDescent="0.3">
      <c r="C2589" s="40"/>
    </row>
    <row r="2590" spans="3:3" x14ac:dyDescent="0.3">
      <c r="C2590" s="40"/>
    </row>
    <row r="2591" spans="3:3" x14ac:dyDescent="0.3">
      <c r="C2591" s="40"/>
    </row>
    <row r="2592" spans="3:3" x14ac:dyDescent="0.3">
      <c r="C2592" s="40"/>
    </row>
    <row r="2593" spans="3:3" x14ac:dyDescent="0.3">
      <c r="C2593" s="40"/>
    </row>
    <row r="2594" spans="3:3" x14ac:dyDescent="0.3">
      <c r="C2594" s="40"/>
    </row>
    <row r="2595" spans="3:3" x14ac:dyDescent="0.3">
      <c r="C2595" s="40"/>
    </row>
    <row r="2596" spans="3:3" x14ac:dyDescent="0.3">
      <c r="C2596" s="40"/>
    </row>
    <row r="2597" spans="3:3" x14ac:dyDescent="0.3">
      <c r="C2597" s="40"/>
    </row>
    <row r="2598" spans="3:3" x14ac:dyDescent="0.3">
      <c r="C2598" s="40"/>
    </row>
    <row r="2599" spans="3:3" x14ac:dyDescent="0.3">
      <c r="C2599" s="40"/>
    </row>
    <row r="2600" spans="3:3" x14ac:dyDescent="0.3">
      <c r="C2600" s="40"/>
    </row>
    <row r="2601" spans="3:3" x14ac:dyDescent="0.3">
      <c r="C2601" s="40"/>
    </row>
    <row r="2602" spans="3:3" x14ac:dyDescent="0.3">
      <c r="C2602" s="40"/>
    </row>
    <row r="2603" spans="3:3" x14ac:dyDescent="0.3">
      <c r="C2603" s="40"/>
    </row>
    <row r="2604" spans="3:3" x14ac:dyDescent="0.3">
      <c r="C2604" s="40"/>
    </row>
    <row r="2605" spans="3:3" x14ac:dyDescent="0.3">
      <c r="C2605" s="40"/>
    </row>
    <row r="2606" spans="3:3" x14ac:dyDescent="0.3">
      <c r="C2606" s="40"/>
    </row>
    <row r="2607" spans="3:3" x14ac:dyDescent="0.3">
      <c r="C2607" s="40"/>
    </row>
    <row r="2608" spans="3:3" x14ac:dyDescent="0.3">
      <c r="C2608" s="40"/>
    </row>
    <row r="2609" spans="3:3" x14ac:dyDescent="0.3">
      <c r="C2609" s="40"/>
    </row>
    <row r="2610" spans="3:3" x14ac:dyDescent="0.3">
      <c r="C2610" s="40"/>
    </row>
    <row r="2611" spans="3:3" x14ac:dyDescent="0.3">
      <c r="C2611" s="40"/>
    </row>
    <row r="2612" spans="3:3" x14ac:dyDescent="0.3">
      <c r="C2612" s="40"/>
    </row>
    <row r="2613" spans="3:3" x14ac:dyDescent="0.3">
      <c r="C2613" s="40"/>
    </row>
    <row r="2614" spans="3:3" x14ac:dyDescent="0.3">
      <c r="C2614" s="40"/>
    </row>
    <row r="2615" spans="3:3" x14ac:dyDescent="0.3">
      <c r="C2615" s="40"/>
    </row>
    <row r="2616" spans="3:3" x14ac:dyDescent="0.3">
      <c r="C2616" s="40"/>
    </row>
    <row r="2617" spans="3:3" x14ac:dyDescent="0.3">
      <c r="C2617" s="40"/>
    </row>
    <row r="2618" spans="3:3" x14ac:dyDescent="0.3">
      <c r="C2618" s="40"/>
    </row>
    <row r="2619" spans="3:3" x14ac:dyDescent="0.3">
      <c r="C2619" s="40"/>
    </row>
    <row r="2620" spans="3:3" x14ac:dyDescent="0.3">
      <c r="C2620" s="40"/>
    </row>
    <row r="2621" spans="3:3" x14ac:dyDescent="0.3">
      <c r="C2621" s="40"/>
    </row>
    <row r="2622" spans="3:3" x14ac:dyDescent="0.3">
      <c r="C2622" s="40"/>
    </row>
    <row r="2623" spans="3:3" x14ac:dyDescent="0.3">
      <c r="C2623" s="40"/>
    </row>
    <row r="2624" spans="3:3" x14ac:dyDescent="0.3">
      <c r="C2624" s="40"/>
    </row>
    <row r="2625" spans="3:3" x14ac:dyDescent="0.3">
      <c r="C2625" s="40"/>
    </row>
    <row r="2626" spans="3:3" x14ac:dyDescent="0.3">
      <c r="C2626" s="40"/>
    </row>
    <row r="2627" spans="3:3" x14ac:dyDescent="0.3">
      <c r="C2627" s="40"/>
    </row>
    <row r="2628" spans="3:3" x14ac:dyDescent="0.3">
      <c r="C2628" s="40"/>
    </row>
    <row r="2629" spans="3:3" x14ac:dyDescent="0.3">
      <c r="C2629" s="40"/>
    </row>
    <row r="2630" spans="3:3" x14ac:dyDescent="0.3">
      <c r="C2630" s="40"/>
    </row>
    <row r="2631" spans="3:3" x14ac:dyDescent="0.3">
      <c r="C2631" s="40"/>
    </row>
    <row r="2632" spans="3:3" x14ac:dyDescent="0.3">
      <c r="C2632" s="40"/>
    </row>
    <row r="2633" spans="3:3" x14ac:dyDescent="0.3">
      <c r="C2633" s="40"/>
    </row>
    <row r="2634" spans="3:3" x14ac:dyDescent="0.3">
      <c r="C2634" s="40"/>
    </row>
    <row r="2635" spans="3:3" x14ac:dyDescent="0.3">
      <c r="C2635" s="40"/>
    </row>
    <row r="2636" spans="3:3" x14ac:dyDescent="0.3">
      <c r="C2636" s="40"/>
    </row>
    <row r="2637" spans="3:3" x14ac:dyDescent="0.3">
      <c r="C2637" s="40"/>
    </row>
    <row r="2638" spans="3:3" x14ac:dyDescent="0.3">
      <c r="C2638" s="40"/>
    </row>
    <row r="2639" spans="3:3" x14ac:dyDescent="0.3">
      <c r="C2639" s="40"/>
    </row>
    <row r="2640" spans="3:3" x14ac:dyDescent="0.3">
      <c r="C2640" s="40"/>
    </row>
    <row r="2641" spans="3:3" x14ac:dyDescent="0.3">
      <c r="C2641" s="40"/>
    </row>
    <row r="2642" spans="3:3" x14ac:dyDescent="0.3">
      <c r="C2642" s="40"/>
    </row>
    <row r="2643" spans="3:3" x14ac:dyDescent="0.3">
      <c r="C2643" s="40"/>
    </row>
    <row r="2644" spans="3:3" x14ac:dyDescent="0.3">
      <c r="C2644" s="40"/>
    </row>
    <row r="2645" spans="3:3" x14ac:dyDescent="0.3">
      <c r="C2645" s="40"/>
    </row>
    <row r="2646" spans="3:3" x14ac:dyDescent="0.3">
      <c r="C2646" s="40"/>
    </row>
    <row r="2647" spans="3:3" x14ac:dyDescent="0.3">
      <c r="C2647" s="40"/>
    </row>
    <row r="2648" spans="3:3" x14ac:dyDescent="0.3">
      <c r="C2648" s="40"/>
    </row>
    <row r="2649" spans="3:3" x14ac:dyDescent="0.3">
      <c r="C2649" s="40"/>
    </row>
    <row r="2650" spans="3:3" x14ac:dyDescent="0.3">
      <c r="C2650" s="40"/>
    </row>
    <row r="2651" spans="3:3" x14ac:dyDescent="0.3">
      <c r="C2651" s="40"/>
    </row>
    <row r="2652" spans="3:3" x14ac:dyDescent="0.3">
      <c r="C2652" s="40"/>
    </row>
    <row r="2653" spans="3:3" x14ac:dyDescent="0.3">
      <c r="C2653" s="40"/>
    </row>
    <row r="2654" spans="3:3" x14ac:dyDescent="0.3">
      <c r="C2654" s="40"/>
    </row>
    <row r="2655" spans="3:3" x14ac:dyDescent="0.3">
      <c r="C2655" s="40"/>
    </row>
    <row r="2656" spans="3:3" x14ac:dyDescent="0.3">
      <c r="C2656" s="40"/>
    </row>
    <row r="2657" spans="3:3" x14ac:dyDescent="0.3">
      <c r="C2657" s="40"/>
    </row>
    <row r="2658" spans="3:3" x14ac:dyDescent="0.3">
      <c r="C2658" s="40"/>
    </row>
    <row r="2659" spans="3:3" x14ac:dyDescent="0.3">
      <c r="C2659" s="40"/>
    </row>
    <row r="2660" spans="3:3" x14ac:dyDescent="0.3">
      <c r="C2660" s="40"/>
    </row>
    <row r="2661" spans="3:3" x14ac:dyDescent="0.3">
      <c r="C2661" s="40"/>
    </row>
    <row r="2662" spans="3:3" x14ac:dyDescent="0.3">
      <c r="C2662" s="40"/>
    </row>
    <row r="2663" spans="3:3" x14ac:dyDescent="0.3">
      <c r="C2663" s="40"/>
    </row>
    <row r="2664" spans="3:3" x14ac:dyDescent="0.3">
      <c r="C2664" s="40"/>
    </row>
    <row r="2665" spans="3:3" x14ac:dyDescent="0.3">
      <c r="C2665" s="40"/>
    </row>
    <row r="2666" spans="3:3" x14ac:dyDescent="0.3">
      <c r="C2666" s="40"/>
    </row>
    <row r="2667" spans="3:3" x14ac:dyDescent="0.3">
      <c r="C2667" s="40"/>
    </row>
    <row r="2668" spans="3:3" x14ac:dyDescent="0.3">
      <c r="C2668" s="40"/>
    </row>
    <row r="2669" spans="3:3" x14ac:dyDescent="0.3">
      <c r="C2669" s="40"/>
    </row>
    <row r="2670" spans="3:3" x14ac:dyDescent="0.3">
      <c r="C2670" s="40"/>
    </row>
    <row r="2671" spans="3:3" x14ac:dyDescent="0.3">
      <c r="C2671" s="40"/>
    </row>
    <row r="2672" spans="3:3" x14ac:dyDescent="0.3">
      <c r="C2672" s="40"/>
    </row>
    <row r="2673" spans="3:3" x14ac:dyDescent="0.3">
      <c r="C2673" s="40"/>
    </row>
    <row r="2674" spans="3:3" x14ac:dyDescent="0.3">
      <c r="C2674" s="40"/>
    </row>
    <row r="2675" spans="3:3" x14ac:dyDescent="0.3">
      <c r="C2675" s="40"/>
    </row>
    <row r="2676" spans="3:3" x14ac:dyDescent="0.3">
      <c r="C2676" s="40"/>
    </row>
    <row r="2677" spans="3:3" x14ac:dyDescent="0.3">
      <c r="C2677" s="40"/>
    </row>
    <row r="2678" spans="3:3" x14ac:dyDescent="0.3">
      <c r="C2678" s="40"/>
    </row>
    <row r="2679" spans="3:3" x14ac:dyDescent="0.3">
      <c r="C2679" s="40"/>
    </row>
    <row r="2680" spans="3:3" x14ac:dyDescent="0.3">
      <c r="C2680" s="40"/>
    </row>
    <row r="2681" spans="3:3" x14ac:dyDescent="0.3">
      <c r="C2681" s="40"/>
    </row>
    <row r="2682" spans="3:3" x14ac:dyDescent="0.3">
      <c r="C2682" s="40"/>
    </row>
    <row r="2683" spans="3:3" x14ac:dyDescent="0.3">
      <c r="C2683" s="40"/>
    </row>
    <row r="2684" spans="3:3" x14ac:dyDescent="0.3">
      <c r="C2684" s="40"/>
    </row>
    <row r="2685" spans="3:3" x14ac:dyDescent="0.3">
      <c r="C2685" s="40"/>
    </row>
    <row r="2686" spans="3:3" x14ac:dyDescent="0.3">
      <c r="C2686" s="40"/>
    </row>
    <row r="2687" spans="3:3" x14ac:dyDescent="0.3">
      <c r="C2687" s="40"/>
    </row>
    <row r="2688" spans="3:3" x14ac:dyDescent="0.3">
      <c r="C2688" s="40"/>
    </row>
    <row r="2689" spans="3:3" x14ac:dyDescent="0.3">
      <c r="C2689" s="40"/>
    </row>
    <row r="2690" spans="3:3" x14ac:dyDescent="0.3">
      <c r="C2690" s="40"/>
    </row>
    <row r="2691" spans="3:3" x14ac:dyDescent="0.3">
      <c r="C2691" s="40"/>
    </row>
    <row r="2692" spans="3:3" x14ac:dyDescent="0.3">
      <c r="C2692" s="40"/>
    </row>
    <row r="2693" spans="3:3" x14ac:dyDescent="0.3">
      <c r="C2693" s="40"/>
    </row>
    <row r="2694" spans="3:3" x14ac:dyDescent="0.3">
      <c r="C2694" s="40"/>
    </row>
    <row r="2695" spans="3:3" x14ac:dyDescent="0.3">
      <c r="C2695" s="40"/>
    </row>
    <row r="2696" spans="3:3" x14ac:dyDescent="0.3">
      <c r="C2696" s="40"/>
    </row>
    <row r="2697" spans="3:3" x14ac:dyDescent="0.3">
      <c r="C2697" s="40"/>
    </row>
    <row r="2698" spans="3:3" x14ac:dyDescent="0.3">
      <c r="C2698" s="40"/>
    </row>
    <row r="2699" spans="3:3" x14ac:dyDescent="0.3">
      <c r="C2699" s="40"/>
    </row>
    <row r="2700" spans="3:3" x14ac:dyDescent="0.3">
      <c r="C2700" s="40"/>
    </row>
    <row r="2701" spans="3:3" x14ac:dyDescent="0.3">
      <c r="C2701" s="40"/>
    </row>
    <row r="2702" spans="3:3" x14ac:dyDescent="0.3">
      <c r="C2702" s="40"/>
    </row>
    <row r="2703" spans="3:3" x14ac:dyDescent="0.3">
      <c r="C2703" s="40"/>
    </row>
    <row r="2704" spans="3:3" x14ac:dyDescent="0.3">
      <c r="C2704" s="40"/>
    </row>
    <row r="2705" spans="3:3" x14ac:dyDescent="0.3">
      <c r="C2705" s="40"/>
    </row>
    <row r="2706" spans="3:3" x14ac:dyDescent="0.3">
      <c r="C2706" s="40"/>
    </row>
    <row r="2707" spans="3:3" x14ac:dyDescent="0.3">
      <c r="C2707" s="40"/>
    </row>
    <row r="2708" spans="3:3" x14ac:dyDescent="0.3">
      <c r="C2708" s="40"/>
    </row>
    <row r="2709" spans="3:3" x14ac:dyDescent="0.3">
      <c r="C2709" s="40"/>
    </row>
    <row r="2710" spans="3:3" x14ac:dyDescent="0.3">
      <c r="C2710" s="40"/>
    </row>
    <row r="2711" spans="3:3" x14ac:dyDescent="0.3">
      <c r="C2711" s="40"/>
    </row>
    <row r="2712" spans="3:3" x14ac:dyDescent="0.3">
      <c r="C2712" s="40"/>
    </row>
    <row r="2713" spans="3:3" x14ac:dyDescent="0.3">
      <c r="C2713" s="40"/>
    </row>
    <row r="2714" spans="3:3" x14ac:dyDescent="0.3">
      <c r="C2714" s="40"/>
    </row>
    <row r="2715" spans="3:3" x14ac:dyDescent="0.3">
      <c r="C2715" s="40"/>
    </row>
    <row r="2716" spans="3:3" x14ac:dyDescent="0.3">
      <c r="C2716" s="40"/>
    </row>
    <row r="2717" spans="3:3" x14ac:dyDescent="0.3">
      <c r="C2717" s="40"/>
    </row>
    <row r="2718" spans="3:3" x14ac:dyDescent="0.3">
      <c r="C2718" s="40"/>
    </row>
    <row r="2719" spans="3:3" x14ac:dyDescent="0.3">
      <c r="C2719" s="40"/>
    </row>
    <row r="2720" spans="3:3" x14ac:dyDescent="0.3">
      <c r="C2720" s="40"/>
    </row>
    <row r="2721" spans="3:3" x14ac:dyDescent="0.3">
      <c r="C2721" s="40"/>
    </row>
    <row r="2722" spans="3:3" x14ac:dyDescent="0.3">
      <c r="C2722" s="40"/>
    </row>
    <row r="2723" spans="3:3" x14ac:dyDescent="0.3">
      <c r="C2723" s="40"/>
    </row>
    <row r="2724" spans="3:3" x14ac:dyDescent="0.3">
      <c r="C2724" s="40"/>
    </row>
    <row r="2725" spans="3:3" x14ac:dyDescent="0.3">
      <c r="C2725" s="40"/>
    </row>
    <row r="2726" spans="3:3" x14ac:dyDescent="0.3">
      <c r="C2726" s="40"/>
    </row>
    <row r="2727" spans="3:3" x14ac:dyDescent="0.3">
      <c r="C2727" s="40"/>
    </row>
    <row r="2728" spans="3:3" x14ac:dyDescent="0.3">
      <c r="C2728" s="40"/>
    </row>
    <row r="2729" spans="3:3" x14ac:dyDescent="0.3">
      <c r="C2729" s="40"/>
    </row>
    <row r="2730" spans="3:3" x14ac:dyDescent="0.3">
      <c r="C2730" s="40"/>
    </row>
    <row r="2731" spans="3:3" x14ac:dyDescent="0.3">
      <c r="C2731" s="40"/>
    </row>
    <row r="2732" spans="3:3" x14ac:dyDescent="0.3">
      <c r="C2732" s="40"/>
    </row>
    <row r="2733" spans="3:3" x14ac:dyDescent="0.3">
      <c r="C2733" s="40"/>
    </row>
    <row r="2734" spans="3:3" x14ac:dyDescent="0.3">
      <c r="C2734" s="40"/>
    </row>
    <row r="2735" spans="3:3" x14ac:dyDescent="0.3">
      <c r="C2735" s="40"/>
    </row>
    <row r="2736" spans="3:3" x14ac:dyDescent="0.3">
      <c r="C2736" s="40"/>
    </row>
    <row r="2737" spans="3:3" x14ac:dyDescent="0.3">
      <c r="C2737" s="40"/>
    </row>
    <row r="2738" spans="3:3" x14ac:dyDescent="0.3">
      <c r="C2738" s="40"/>
    </row>
    <row r="2739" spans="3:3" x14ac:dyDescent="0.3">
      <c r="C2739" s="40"/>
    </row>
    <row r="2740" spans="3:3" x14ac:dyDescent="0.3">
      <c r="C2740" s="40"/>
    </row>
    <row r="2741" spans="3:3" x14ac:dyDescent="0.3">
      <c r="C2741" s="40"/>
    </row>
    <row r="2742" spans="3:3" x14ac:dyDescent="0.3">
      <c r="C2742" s="40"/>
    </row>
    <row r="2743" spans="3:3" x14ac:dyDescent="0.3">
      <c r="C2743" s="40"/>
    </row>
    <row r="2744" spans="3:3" x14ac:dyDescent="0.3">
      <c r="C2744" s="40"/>
    </row>
    <row r="2745" spans="3:3" x14ac:dyDescent="0.3">
      <c r="C2745" s="40"/>
    </row>
    <row r="2746" spans="3:3" x14ac:dyDescent="0.3">
      <c r="C2746" s="40"/>
    </row>
    <row r="2747" spans="3:3" x14ac:dyDescent="0.3">
      <c r="C2747" s="40"/>
    </row>
    <row r="2748" spans="3:3" x14ac:dyDescent="0.3">
      <c r="C2748" s="40"/>
    </row>
    <row r="2749" spans="3:3" x14ac:dyDescent="0.3">
      <c r="C2749" s="40"/>
    </row>
    <row r="2750" spans="3:3" x14ac:dyDescent="0.3">
      <c r="C2750" s="40"/>
    </row>
    <row r="2751" spans="3:3" x14ac:dyDescent="0.3">
      <c r="C2751" s="40"/>
    </row>
    <row r="2752" spans="3:3" x14ac:dyDescent="0.3">
      <c r="C2752" s="40"/>
    </row>
    <row r="2753" spans="3:3" x14ac:dyDescent="0.3">
      <c r="C2753" s="40"/>
    </row>
    <row r="2754" spans="3:3" x14ac:dyDescent="0.3">
      <c r="C2754" s="40"/>
    </row>
    <row r="2755" spans="3:3" x14ac:dyDescent="0.3">
      <c r="C2755" s="40"/>
    </row>
    <row r="2756" spans="3:3" x14ac:dyDescent="0.3">
      <c r="C2756" s="40"/>
    </row>
    <row r="2757" spans="3:3" x14ac:dyDescent="0.3">
      <c r="C2757" s="40"/>
    </row>
    <row r="2758" spans="3:3" x14ac:dyDescent="0.3">
      <c r="C2758" s="40"/>
    </row>
    <row r="2759" spans="3:3" x14ac:dyDescent="0.3">
      <c r="C2759" s="40"/>
    </row>
    <row r="2760" spans="3:3" x14ac:dyDescent="0.3">
      <c r="C2760" s="40"/>
    </row>
    <row r="2761" spans="3:3" x14ac:dyDescent="0.3">
      <c r="C2761" s="40"/>
    </row>
    <row r="2762" spans="3:3" x14ac:dyDescent="0.3">
      <c r="C2762" s="40"/>
    </row>
    <row r="2763" spans="3:3" x14ac:dyDescent="0.3">
      <c r="C2763" s="40"/>
    </row>
    <row r="2764" spans="3:3" x14ac:dyDescent="0.3">
      <c r="C2764" s="40"/>
    </row>
    <row r="2765" spans="3:3" x14ac:dyDescent="0.3">
      <c r="C2765" s="40"/>
    </row>
    <row r="2766" spans="3:3" x14ac:dyDescent="0.3">
      <c r="C2766" s="40"/>
    </row>
    <row r="2767" spans="3:3" x14ac:dyDescent="0.3">
      <c r="C2767" s="40"/>
    </row>
    <row r="2768" spans="3:3" x14ac:dyDescent="0.3">
      <c r="C2768" s="40"/>
    </row>
    <row r="2769" spans="3:3" x14ac:dyDescent="0.3">
      <c r="C2769" s="40"/>
    </row>
    <row r="2770" spans="3:3" x14ac:dyDescent="0.3">
      <c r="C2770" s="40"/>
    </row>
    <row r="2771" spans="3:3" x14ac:dyDescent="0.3">
      <c r="C2771" s="40"/>
    </row>
    <row r="2772" spans="3:3" x14ac:dyDescent="0.3">
      <c r="C2772" s="40"/>
    </row>
    <row r="2773" spans="3:3" x14ac:dyDescent="0.3">
      <c r="C2773" s="40"/>
    </row>
    <row r="2774" spans="3:3" x14ac:dyDescent="0.3">
      <c r="C2774" s="40"/>
    </row>
    <row r="2775" spans="3:3" x14ac:dyDescent="0.3">
      <c r="C2775" s="40"/>
    </row>
    <row r="2776" spans="3:3" x14ac:dyDescent="0.3">
      <c r="C2776" s="40"/>
    </row>
    <row r="2777" spans="3:3" x14ac:dyDescent="0.3">
      <c r="C2777" s="40"/>
    </row>
    <row r="2778" spans="3:3" x14ac:dyDescent="0.3">
      <c r="C2778" s="40"/>
    </row>
    <row r="2779" spans="3:3" x14ac:dyDescent="0.3">
      <c r="C2779" s="40"/>
    </row>
    <row r="2780" spans="3:3" x14ac:dyDescent="0.3">
      <c r="C2780" s="40"/>
    </row>
    <row r="2781" spans="3:3" x14ac:dyDescent="0.3">
      <c r="C2781" s="40"/>
    </row>
    <row r="2782" spans="3:3" x14ac:dyDescent="0.3">
      <c r="C2782" s="40"/>
    </row>
    <row r="2783" spans="3:3" x14ac:dyDescent="0.3">
      <c r="C2783" s="40"/>
    </row>
    <row r="2784" spans="3:3" x14ac:dyDescent="0.3">
      <c r="C2784" s="40"/>
    </row>
    <row r="2785" spans="3:3" x14ac:dyDescent="0.3">
      <c r="C2785" s="40"/>
    </row>
    <row r="2786" spans="3:3" x14ac:dyDescent="0.3">
      <c r="C2786" s="40"/>
    </row>
    <row r="2787" spans="3:3" x14ac:dyDescent="0.3">
      <c r="C2787" s="40"/>
    </row>
    <row r="2788" spans="3:3" x14ac:dyDescent="0.3">
      <c r="C2788" s="40"/>
    </row>
    <row r="2789" spans="3:3" x14ac:dyDescent="0.3">
      <c r="C2789" s="40"/>
    </row>
    <row r="2790" spans="3:3" x14ac:dyDescent="0.3">
      <c r="C2790" s="40"/>
    </row>
    <row r="2791" spans="3:3" x14ac:dyDescent="0.3">
      <c r="C2791" s="40"/>
    </row>
    <row r="2792" spans="3:3" x14ac:dyDescent="0.3">
      <c r="C2792" s="40"/>
    </row>
    <row r="2793" spans="3:3" x14ac:dyDescent="0.3">
      <c r="C2793" s="40"/>
    </row>
    <row r="2794" spans="3:3" x14ac:dyDescent="0.3">
      <c r="C2794" s="40"/>
    </row>
    <row r="2795" spans="3:3" x14ac:dyDescent="0.3">
      <c r="C2795" s="40"/>
    </row>
    <row r="2796" spans="3:3" x14ac:dyDescent="0.3">
      <c r="C2796" s="40"/>
    </row>
    <row r="2797" spans="3:3" x14ac:dyDescent="0.3">
      <c r="C2797" s="40"/>
    </row>
    <row r="2798" spans="3:3" x14ac:dyDescent="0.3">
      <c r="C2798" s="40"/>
    </row>
    <row r="2799" spans="3:3" x14ac:dyDescent="0.3">
      <c r="C2799" s="40"/>
    </row>
    <row r="2800" spans="3:3" x14ac:dyDescent="0.3">
      <c r="C2800" s="40"/>
    </row>
    <row r="2801" spans="3:3" x14ac:dyDescent="0.3">
      <c r="C2801" s="40"/>
    </row>
    <row r="2802" spans="3:3" x14ac:dyDescent="0.3">
      <c r="C2802" s="40"/>
    </row>
    <row r="2803" spans="3:3" x14ac:dyDescent="0.3">
      <c r="C2803" s="40"/>
    </row>
    <row r="2804" spans="3:3" x14ac:dyDescent="0.3">
      <c r="C2804" s="40"/>
    </row>
    <row r="2805" spans="3:3" x14ac:dyDescent="0.3">
      <c r="C2805" s="40"/>
    </row>
    <row r="2806" spans="3:3" x14ac:dyDescent="0.3">
      <c r="C2806" s="40"/>
    </row>
    <row r="2807" spans="3:3" x14ac:dyDescent="0.3">
      <c r="C2807" s="40"/>
    </row>
    <row r="2808" spans="3:3" x14ac:dyDescent="0.3">
      <c r="C2808" s="40"/>
    </row>
    <row r="2809" spans="3:3" x14ac:dyDescent="0.3">
      <c r="C2809" s="40"/>
    </row>
    <row r="2810" spans="3:3" x14ac:dyDescent="0.3">
      <c r="C2810" s="40"/>
    </row>
    <row r="2811" spans="3:3" x14ac:dyDescent="0.3">
      <c r="C2811" s="40"/>
    </row>
    <row r="2812" spans="3:3" x14ac:dyDescent="0.3">
      <c r="C2812" s="40"/>
    </row>
    <row r="2813" spans="3:3" x14ac:dyDescent="0.3">
      <c r="C2813" s="40"/>
    </row>
    <row r="2814" spans="3:3" x14ac:dyDescent="0.3">
      <c r="C2814" s="40"/>
    </row>
    <row r="2815" spans="3:3" x14ac:dyDescent="0.3">
      <c r="C2815" s="40"/>
    </row>
    <row r="2816" spans="3:3" x14ac:dyDescent="0.3">
      <c r="C2816" s="40"/>
    </row>
    <row r="2817" spans="3:3" x14ac:dyDescent="0.3">
      <c r="C2817" s="40"/>
    </row>
    <row r="2818" spans="3:3" x14ac:dyDescent="0.3">
      <c r="C2818" s="40"/>
    </row>
    <row r="2819" spans="3:3" x14ac:dyDescent="0.3">
      <c r="C2819" s="40"/>
    </row>
    <row r="2820" spans="3:3" x14ac:dyDescent="0.3">
      <c r="C2820" s="40"/>
    </row>
    <row r="2821" spans="3:3" x14ac:dyDescent="0.3">
      <c r="C2821" s="40"/>
    </row>
    <row r="2822" spans="3:3" x14ac:dyDescent="0.3">
      <c r="C2822" s="40"/>
    </row>
    <row r="2823" spans="3:3" x14ac:dyDescent="0.3">
      <c r="C2823" s="40"/>
    </row>
    <row r="2824" spans="3:3" x14ac:dyDescent="0.3">
      <c r="C2824" s="40"/>
    </row>
    <row r="2825" spans="3:3" x14ac:dyDescent="0.3">
      <c r="C2825" s="40"/>
    </row>
    <row r="2826" spans="3:3" x14ac:dyDescent="0.3">
      <c r="C2826" s="40"/>
    </row>
    <row r="2827" spans="3:3" x14ac:dyDescent="0.3">
      <c r="C2827" s="40"/>
    </row>
    <row r="2828" spans="3:3" x14ac:dyDescent="0.3">
      <c r="C2828" s="40"/>
    </row>
    <row r="2829" spans="3:3" x14ac:dyDescent="0.3">
      <c r="C2829" s="40"/>
    </row>
    <row r="2830" spans="3:3" x14ac:dyDescent="0.3">
      <c r="C2830" s="40"/>
    </row>
    <row r="2831" spans="3:3" x14ac:dyDescent="0.3">
      <c r="C2831" s="40"/>
    </row>
    <row r="2832" spans="3:3" x14ac:dyDescent="0.3">
      <c r="C2832" s="40"/>
    </row>
    <row r="2833" spans="3:3" x14ac:dyDescent="0.3">
      <c r="C2833" s="40"/>
    </row>
    <row r="2834" spans="3:3" x14ac:dyDescent="0.3">
      <c r="C2834" s="40"/>
    </row>
    <row r="2835" spans="3:3" x14ac:dyDescent="0.3">
      <c r="C2835" s="40"/>
    </row>
    <row r="2836" spans="3:3" x14ac:dyDescent="0.3">
      <c r="C2836" s="40"/>
    </row>
    <row r="2837" spans="3:3" x14ac:dyDescent="0.3">
      <c r="C2837" s="40"/>
    </row>
    <row r="2838" spans="3:3" x14ac:dyDescent="0.3">
      <c r="C2838" s="40"/>
    </row>
    <row r="2839" spans="3:3" x14ac:dyDescent="0.3">
      <c r="C2839" s="40"/>
    </row>
    <row r="2840" spans="3:3" x14ac:dyDescent="0.3">
      <c r="C2840" s="40"/>
    </row>
    <row r="2841" spans="3:3" x14ac:dyDescent="0.3">
      <c r="C2841" s="40"/>
    </row>
    <row r="2842" spans="3:3" x14ac:dyDescent="0.3">
      <c r="C2842" s="40"/>
    </row>
    <row r="2843" spans="3:3" x14ac:dyDescent="0.3">
      <c r="C2843" s="40"/>
    </row>
    <row r="2844" spans="3:3" x14ac:dyDescent="0.3">
      <c r="C2844" s="40"/>
    </row>
    <row r="2845" spans="3:3" x14ac:dyDescent="0.3">
      <c r="C2845" s="40"/>
    </row>
    <row r="2846" spans="3:3" x14ac:dyDescent="0.3">
      <c r="C2846" s="40"/>
    </row>
    <row r="2847" spans="3:3" x14ac:dyDescent="0.3">
      <c r="C2847" s="40"/>
    </row>
    <row r="2848" spans="3:3" x14ac:dyDescent="0.3">
      <c r="C2848" s="40"/>
    </row>
    <row r="2849" spans="3:3" x14ac:dyDescent="0.3">
      <c r="C2849" s="40"/>
    </row>
    <row r="2850" spans="3:3" x14ac:dyDescent="0.3">
      <c r="C2850" s="40"/>
    </row>
    <row r="2851" spans="3:3" x14ac:dyDescent="0.3">
      <c r="C2851" s="40"/>
    </row>
    <row r="2852" spans="3:3" x14ac:dyDescent="0.3">
      <c r="C2852" s="40"/>
    </row>
    <row r="2853" spans="3:3" x14ac:dyDescent="0.3">
      <c r="C2853" s="40"/>
    </row>
    <row r="2854" spans="3:3" x14ac:dyDescent="0.3">
      <c r="C2854" s="40"/>
    </row>
    <row r="2855" spans="3:3" x14ac:dyDescent="0.3">
      <c r="C2855" s="40"/>
    </row>
    <row r="2856" spans="3:3" x14ac:dyDescent="0.3">
      <c r="C2856" s="40"/>
    </row>
    <row r="2857" spans="3:3" x14ac:dyDescent="0.3">
      <c r="C2857" s="40"/>
    </row>
    <row r="2858" spans="3:3" x14ac:dyDescent="0.3">
      <c r="C2858" s="40"/>
    </row>
    <row r="2859" spans="3:3" x14ac:dyDescent="0.3">
      <c r="C2859" s="40"/>
    </row>
    <row r="2860" spans="3:3" x14ac:dyDescent="0.3">
      <c r="C2860" s="40"/>
    </row>
    <row r="2861" spans="3:3" x14ac:dyDescent="0.3">
      <c r="C2861" s="40"/>
    </row>
    <row r="2862" spans="3:3" x14ac:dyDescent="0.3">
      <c r="C2862" s="40"/>
    </row>
    <row r="2863" spans="3:3" x14ac:dyDescent="0.3">
      <c r="C2863" s="40"/>
    </row>
    <row r="2864" spans="3:3" x14ac:dyDescent="0.3">
      <c r="C2864" s="40"/>
    </row>
    <row r="2865" spans="3:3" x14ac:dyDescent="0.3">
      <c r="C2865" s="40"/>
    </row>
    <row r="2866" spans="3:3" x14ac:dyDescent="0.3">
      <c r="C2866" s="40"/>
    </row>
    <row r="2867" spans="3:3" x14ac:dyDescent="0.3">
      <c r="C2867" s="40"/>
    </row>
    <row r="2868" spans="3:3" x14ac:dyDescent="0.3">
      <c r="C2868" s="40"/>
    </row>
    <row r="2869" spans="3:3" x14ac:dyDescent="0.3">
      <c r="C2869" s="40"/>
    </row>
    <row r="2870" spans="3:3" x14ac:dyDescent="0.3">
      <c r="C2870" s="40"/>
    </row>
    <row r="2871" spans="3:3" x14ac:dyDescent="0.3">
      <c r="C2871" s="40"/>
    </row>
    <row r="2872" spans="3:3" x14ac:dyDescent="0.3">
      <c r="C2872" s="40"/>
    </row>
    <row r="2873" spans="3:3" x14ac:dyDescent="0.3">
      <c r="C2873" s="40"/>
    </row>
    <row r="2874" spans="3:3" x14ac:dyDescent="0.3">
      <c r="C2874" s="40"/>
    </row>
    <row r="2875" spans="3:3" x14ac:dyDescent="0.3">
      <c r="C2875" s="40"/>
    </row>
    <row r="2876" spans="3:3" x14ac:dyDescent="0.3">
      <c r="C2876" s="40"/>
    </row>
    <row r="2877" spans="3:3" x14ac:dyDescent="0.3">
      <c r="C2877" s="40"/>
    </row>
    <row r="2878" spans="3:3" x14ac:dyDescent="0.3">
      <c r="C2878" s="40"/>
    </row>
    <row r="2879" spans="3:3" x14ac:dyDescent="0.3">
      <c r="C2879" s="40"/>
    </row>
    <row r="2880" spans="3:3" x14ac:dyDescent="0.3">
      <c r="C2880" s="40"/>
    </row>
    <row r="2881" spans="3:3" x14ac:dyDescent="0.3">
      <c r="C2881" s="40"/>
    </row>
    <row r="2882" spans="3:3" x14ac:dyDescent="0.3">
      <c r="C2882" s="40"/>
    </row>
    <row r="2883" spans="3:3" x14ac:dyDescent="0.3">
      <c r="C2883" s="40"/>
    </row>
    <row r="2884" spans="3:3" x14ac:dyDescent="0.3">
      <c r="C2884" s="40"/>
    </row>
    <row r="2885" spans="3:3" x14ac:dyDescent="0.3">
      <c r="C2885" s="40"/>
    </row>
    <row r="2886" spans="3:3" x14ac:dyDescent="0.3">
      <c r="C2886" s="40"/>
    </row>
    <row r="2887" spans="3:3" x14ac:dyDescent="0.3">
      <c r="C2887" s="40"/>
    </row>
    <row r="2888" spans="3:3" x14ac:dyDescent="0.3">
      <c r="C2888" s="40"/>
    </row>
    <row r="2889" spans="3:3" x14ac:dyDescent="0.3">
      <c r="C2889" s="40"/>
    </row>
    <row r="2890" spans="3:3" x14ac:dyDescent="0.3">
      <c r="C2890" s="40"/>
    </row>
    <row r="2891" spans="3:3" x14ac:dyDescent="0.3">
      <c r="C2891" s="40"/>
    </row>
    <row r="2892" spans="3:3" x14ac:dyDescent="0.3">
      <c r="C2892" s="40"/>
    </row>
    <row r="2893" spans="3:3" x14ac:dyDescent="0.3">
      <c r="C2893" s="40"/>
    </row>
    <row r="2894" spans="3:3" x14ac:dyDescent="0.3">
      <c r="C2894" s="40"/>
    </row>
    <row r="2895" spans="3:3" x14ac:dyDescent="0.3">
      <c r="C2895" s="40"/>
    </row>
    <row r="2896" spans="3:3" x14ac:dyDescent="0.3">
      <c r="C2896" s="40"/>
    </row>
    <row r="2897" spans="3:3" x14ac:dyDescent="0.3">
      <c r="C2897" s="40"/>
    </row>
    <row r="2898" spans="3:3" x14ac:dyDescent="0.3">
      <c r="C2898" s="40"/>
    </row>
    <row r="2899" spans="3:3" x14ac:dyDescent="0.3">
      <c r="C2899" s="40"/>
    </row>
    <row r="2900" spans="3:3" x14ac:dyDescent="0.3">
      <c r="C2900" s="40"/>
    </row>
    <row r="2901" spans="3:3" x14ac:dyDescent="0.3">
      <c r="C2901" s="40"/>
    </row>
    <row r="2902" spans="3:3" x14ac:dyDescent="0.3">
      <c r="C2902" s="40"/>
    </row>
    <row r="2903" spans="3:3" x14ac:dyDescent="0.3">
      <c r="C2903" s="40"/>
    </row>
    <row r="2904" spans="3:3" x14ac:dyDescent="0.3">
      <c r="C2904" s="40"/>
    </row>
    <row r="2905" spans="3:3" x14ac:dyDescent="0.3">
      <c r="C2905" s="40"/>
    </row>
    <row r="2906" spans="3:3" x14ac:dyDescent="0.3">
      <c r="C2906" s="40"/>
    </row>
    <row r="2907" spans="3:3" x14ac:dyDescent="0.3">
      <c r="C2907" s="40"/>
    </row>
    <row r="2908" spans="3:3" x14ac:dyDescent="0.3">
      <c r="C2908" s="40"/>
    </row>
    <row r="2909" spans="3:3" x14ac:dyDescent="0.3">
      <c r="C2909" s="40"/>
    </row>
    <row r="2910" spans="3:3" x14ac:dyDescent="0.3">
      <c r="C2910" s="40"/>
    </row>
    <row r="2911" spans="3:3" x14ac:dyDescent="0.3">
      <c r="C2911" s="40"/>
    </row>
    <row r="2912" spans="3:3" x14ac:dyDescent="0.3">
      <c r="C2912" s="40"/>
    </row>
    <row r="2913" spans="3:3" x14ac:dyDescent="0.3">
      <c r="C2913" s="40"/>
    </row>
    <row r="2914" spans="3:3" x14ac:dyDescent="0.3">
      <c r="C2914" s="40"/>
    </row>
    <row r="2915" spans="3:3" x14ac:dyDescent="0.3">
      <c r="C2915" s="40"/>
    </row>
    <row r="2916" spans="3:3" x14ac:dyDescent="0.3">
      <c r="C2916" s="40"/>
    </row>
    <row r="2917" spans="3:3" x14ac:dyDescent="0.3">
      <c r="C2917" s="40"/>
    </row>
    <row r="2918" spans="3:3" x14ac:dyDescent="0.3">
      <c r="C2918" s="40"/>
    </row>
    <row r="2919" spans="3:3" x14ac:dyDescent="0.3">
      <c r="C2919" s="40"/>
    </row>
    <row r="2920" spans="3:3" x14ac:dyDescent="0.3">
      <c r="C2920" s="40"/>
    </row>
    <row r="2921" spans="3:3" x14ac:dyDescent="0.3">
      <c r="C2921" s="40"/>
    </row>
    <row r="2922" spans="3:3" x14ac:dyDescent="0.3">
      <c r="C2922" s="40"/>
    </row>
    <row r="2923" spans="3:3" x14ac:dyDescent="0.3">
      <c r="C2923" s="40"/>
    </row>
    <row r="2924" spans="3:3" x14ac:dyDescent="0.3">
      <c r="C2924" s="40"/>
    </row>
    <row r="2925" spans="3:3" x14ac:dyDescent="0.3">
      <c r="C2925" s="40"/>
    </row>
    <row r="2926" spans="3:3" x14ac:dyDescent="0.3">
      <c r="C2926" s="40"/>
    </row>
    <row r="2927" spans="3:3" x14ac:dyDescent="0.3">
      <c r="C2927" s="40"/>
    </row>
    <row r="2928" spans="3:3" x14ac:dyDescent="0.3">
      <c r="C2928" s="40"/>
    </row>
    <row r="2929" spans="3:3" x14ac:dyDescent="0.3">
      <c r="C2929" s="40"/>
    </row>
    <row r="2930" spans="3:3" x14ac:dyDescent="0.3">
      <c r="C2930" s="40"/>
    </row>
    <row r="2931" spans="3:3" x14ac:dyDescent="0.3">
      <c r="C2931" s="40"/>
    </row>
    <row r="2932" spans="3:3" x14ac:dyDescent="0.3">
      <c r="C2932" s="40"/>
    </row>
    <row r="2933" spans="3:3" x14ac:dyDescent="0.3">
      <c r="C2933" s="40"/>
    </row>
    <row r="2934" spans="3:3" x14ac:dyDescent="0.3">
      <c r="C2934" s="40"/>
    </row>
    <row r="2935" spans="3:3" x14ac:dyDescent="0.3">
      <c r="C2935" s="40"/>
    </row>
    <row r="2936" spans="3:3" x14ac:dyDescent="0.3">
      <c r="C2936" s="40"/>
    </row>
    <row r="2937" spans="3:3" x14ac:dyDescent="0.3">
      <c r="C2937" s="40"/>
    </row>
    <row r="2938" spans="3:3" x14ac:dyDescent="0.3">
      <c r="C2938" s="40"/>
    </row>
    <row r="2939" spans="3:3" x14ac:dyDescent="0.3">
      <c r="C2939" s="40"/>
    </row>
    <row r="2940" spans="3:3" x14ac:dyDescent="0.3">
      <c r="C2940" s="40"/>
    </row>
    <row r="2941" spans="3:3" x14ac:dyDescent="0.3">
      <c r="C2941" s="40"/>
    </row>
    <row r="2942" spans="3:3" x14ac:dyDescent="0.3">
      <c r="C2942" s="40"/>
    </row>
    <row r="2943" spans="3:3" x14ac:dyDescent="0.3">
      <c r="C2943" s="40"/>
    </row>
    <row r="2944" spans="3:3" x14ac:dyDescent="0.3">
      <c r="C2944" s="40"/>
    </row>
    <row r="2945" spans="3:3" x14ac:dyDescent="0.3">
      <c r="C2945" s="40"/>
    </row>
    <row r="2946" spans="3:3" x14ac:dyDescent="0.3">
      <c r="C2946" s="40"/>
    </row>
    <row r="2947" spans="3:3" x14ac:dyDescent="0.3">
      <c r="C2947" s="40"/>
    </row>
    <row r="2948" spans="3:3" x14ac:dyDescent="0.3">
      <c r="C2948" s="40"/>
    </row>
    <row r="2949" spans="3:3" x14ac:dyDescent="0.3">
      <c r="C2949" s="40"/>
    </row>
    <row r="2950" spans="3:3" x14ac:dyDescent="0.3">
      <c r="C2950" s="40"/>
    </row>
    <row r="2951" spans="3:3" x14ac:dyDescent="0.3">
      <c r="C2951" s="40"/>
    </row>
    <row r="2952" spans="3:3" x14ac:dyDescent="0.3">
      <c r="C2952" s="40"/>
    </row>
    <row r="2953" spans="3:3" x14ac:dyDescent="0.3">
      <c r="C2953" s="40"/>
    </row>
    <row r="2954" spans="3:3" x14ac:dyDescent="0.3">
      <c r="C2954" s="40"/>
    </row>
    <row r="2955" spans="3:3" x14ac:dyDescent="0.3">
      <c r="C2955" s="40"/>
    </row>
    <row r="2956" spans="3:3" x14ac:dyDescent="0.3">
      <c r="C2956" s="40"/>
    </row>
    <row r="2957" spans="3:3" x14ac:dyDescent="0.3">
      <c r="C2957" s="40"/>
    </row>
    <row r="2958" spans="3:3" x14ac:dyDescent="0.3">
      <c r="C2958" s="40"/>
    </row>
    <row r="2959" spans="3:3" x14ac:dyDescent="0.3">
      <c r="C2959" s="40"/>
    </row>
    <row r="2960" spans="3:3" x14ac:dyDescent="0.3">
      <c r="C2960" s="40"/>
    </row>
    <row r="2961" spans="3:3" x14ac:dyDescent="0.3">
      <c r="C2961" s="40"/>
    </row>
    <row r="2962" spans="3:3" x14ac:dyDescent="0.3">
      <c r="C2962" s="40"/>
    </row>
    <row r="2963" spans="3:3" x14ac:dyDescent="0.3">
      <c r="C2963" s="40"/>
    </row>
    <row r="2964" spans="3:3" x14ac:dyDescent="0.3">
      <c r="C2964" s="40"/>
    </row>
    <row r="2965" spans="3:3" x14ac:dyDescent="0.3">
      <c r="C2965" s="40"/>
    </row>
    <row r="2966" spans="3:3" x14ac:dyDescent="0.3">
      <c r="C2966" s="40"/>
    </row>
    <row r="2967" spans="3:3" x14ac:dyDescent="0.3">
      <c r="C2967" s="40"/>
    </row>
    <row r="2968" spans="3:3" x14ac:dyDescent="0.3">
      <c r="C2968" s="40"/>
    </row>
    <row r="2969" spans="3:3" x14ac:dyDescent="0.3">
      <c r="C2969" s="40"/>
    </row>
    <row r="2970" spans="3:3" x14ac:dyDescent="0.3">
      <c r="C2970" s="40"/>
    </row>
    <row r="2971" spans="3:3" x14ac:dyDescent="0.3">
      <c r="C2971" s="40"/>
    </row>
    <row r="2972" spans="3:3" x14ac:dyDescent="0.3">
      <c r="C2972" s="40"/>
    </row>
    <row r="2973" spans="3:3" x14ac:dyDescent="0.3">
      <c r="C2973" s="40"/>
    </row>
    <row r="2974" spans="3:3" x14ac:dyDescent="0.3">
      <c r="C2974" s="40"/>
    </row>
    <row r="2975" spans="3:3" x14ac:dyDescent="0.3">
      <c r="C2975" s="40"/>
    </row>
    <row r="2976" spans="3:3" x14ac:dyDescent="0.3">
      <c r="C2976" s="40"/>
    </row>
    <row r="2977" spans="3:3" x14ac:dyDescent="0.3">
      <c r="C2977" s="40"/>
    </row>
    <row r="2978" spans="3:3" x14ac:dyDescent="0.3">
      <c r="C2978" s="40"/>
    </row>
    <row r="2979" spans="3:3" x14ac:dyDescent="0.3">
      <c r="C2979" s="40"/>
    </row>
    <row r="2980" spans="3:3" x14ac:dyDescent="0.3">
      <c r="C2980" s="40"/>
    </row>
    <row r="2981" spans="3:3" x14ac:dyDescent="0.3">
      <c r="C2981" s="40"/>
    </row>
    <row r="2982" spans="3:3" x14ac:dyDescent="0.3">
      <c r="C2982" s="40"/>
    </row>
    <row r="2983" spans="3:3" x14ac:dyDescent="0.3">
      <c r="C2983" s="40"/>
    </row>
    <row r="2984" spans="3:3" x14ac:dyDescent="0.3">
      <c r="C2984" s="40"/>
    </row>
    <row r="2985" spans="3:3" x14ac:dyDescent="0.3">
      <c r="C2985" s="40"/>
    </row>
    <row r="2986" spans="3:3" x14ac:dyDescent="0.3">
      <c r="C2986" s="40"/>
    </row>
    <row r="2987" spans="3:3" x14ac:dyDescent="0.3">
      <c r="C2987" s="40"/>
    </row>
    <row r="2988" spans="3:3" x14ac:dyDescent="0.3">
      <c r="C2988" s="40"/>
    </row>
    <row r="2989" spans="3:3" x14ac:dyDescent="0.3">
      <c r="C2989" s="40"/>
    </row>
    <row r="2990" spans="3:3" x14ac:dyDescent="0.3">
      <c r="C2990" s="40"/>
    </row>
    <row r="2991" spans="3:3" x14ac:dyDescent="0.3">
      <c r="C2991" s="40"/>
    </row>
    <row r="2992" spans="3:3" x14ac:dyDescent="0.3">
      <c r="C2992" s="40"/>
    </row>
    <row r="2993" spans="3:3" x14ac:dyDescent="0.3">
      <c r="C2993" s="40"/>
    </row>
    <row r="2994" spans="3:3" x14ac:dyDescent="0.3">
      <c r="C2994" s="40"/>
    </row>
    <row r="2995" spans="3:3" x14ac:dyDescent="0.3">
      <c r="C2995" s="40"/>
    </row>
    <row r="2996" spans="3:3" x14ac:dyDescent="0.3">
      <c r="C2996" s="40"/>
    </row>
    <row r="2997" spans="3:3" x14ac:dyDescent="0.3">
      <c r="C2997" s="40"/>
    </row>
    <row r="2998" spans="3:3" x14ac:dyDescent="0.3">
      <c r="C2998" s="40"/>
    </row>
    <row r="2999" spans="3:3" x14ac:dyDescent="0.3">
      <c r="C2999" s="40"/>
    </row>
    <row r="3000" spans="3:3" x14ac:dyDescent="0.3">
      <c r="C3000" s="40"/>
    </row>
    <row r="3001" spans="3:3" x14ac:dyDescent="0.3">
      <c r="C3001" s="40"/>
    </row>
    <row r="3002" spans="3:3" x14ac:dyDescent="0.3">
      <c r="C3002" s="40"/>
    </row>
    <row r="3003" spans="3:3" x14ac:dyDescent="0.3">
      <c r="C3003" s="40"/>
    </row>
    <row r="3004" spans="3:3" x14ac:dyDescent="0.3">
      <c r="C3004" s="40"/>
    </row>
    <row r="3005" spans="3:3" x14ac:dyDescent="0.3">
      <c r="C3005" s="40"/>
    </row>
    <row r="3006" spans="3:3" x14ac:dyDescent="0.3">
      <c r="C3006" s="40"/>
    </row>
    <row r="3007" spans="3:3" x14ac:dyDescent="0.3">
      <c r="C3007" s="40"/>
    </row>
    <row r="3008" spans="3:3" x14ac:dyDescent="0.3">
      <c r="C3008" s="40"/>
    </row>
    <row r="3009" spans="3:3" x14ac:dyDescent="0.3">
      <c r="C3009" s="40"/>
    </row>
    <row r="3010" spans="3:3" x14ac:dyDescent="0.3">
      <c r="C3010" s="40"/>
    </row>
    <row r="3011" spans="3:3" x14ac:dyDescent="0.3">
      <c r="C3011" s="40"/>
    </row>
    <row r="3012" spans="3:3" x14ac:dyDescent="0.3">
      <c r="C3012" s="40"/>
    </row>
    <row r="3013" spans="3:3" x14ac:dyDescent="0.3">
      <c r="C3013" s="40"/>
    </row>
    <row r="3014" spans="3:3" x14ac:dyDescent="0.3">
      <c r="C3014" s="40"/>
    </row>
    <row r="3015" spans="3:3" x14ac:dyDescent="0.3">
      <c r="C3015" s="40"/>
    </row>
    <row r="3016" spans="3:3" x14ac:dyDescent="0.3">
      <c r="C3016" s="40"/>
    </row>
    <row r="3017" spans="3:3" x14ac:dyDescent="0.3">
      <c r="C3017" s="40"/>
    </row>
    <row r="3018" spans="3:3" x14ac:dyDescent="0.3">
      <c r="C3018" s="40"/>
    </row>
    <row r="3019" spans="3:3" x14ac:dyDescent="0.3">
      <c r="C3019" s="40"/>
    </row>
    <row r="3020" spans="3:3" x14ac:dyDescent="0.3">
      <c r="C3020" s="40"/>
    </row>
    <row r="3021" spans="3:3" x14ac:dyDescent="0.3">
      <c r="C3021" s="40"/>
    </row>
    <row r="3022" spans="3:3" x14ac:dyDescent="0.3">
      <c r="C3022" s="40"/>
    </row>
    <row r="3023" spans="3:3" x14ac:dyDescent="0.3">
      <c r="C3023" s="40"/>
    </row>
    <row r="3024" spans="3:3" x14ac:dyDescent="0.3">
      <c r="C3024" s="40"/>
    </row>
    <row r="3025" spans="3:3" x14ac:dyDescent="0.3">
      <c r="C3025" s="40"/>
    </row>
    <row r="3026" spans="3:3" x14ac:dyDescent="0.3">
      <c r="C3026" s="40"/>
    </row>
    <row r="3027" spans="3:3" x14ac:dyDescent="0.3">
      <c r="C3027" s="40"/>
    </row>
    <row r="3028" spans="3:3" x14ac:dyDescent="0.3">
      <c r="C3028" s="40"/>
    </row>
    <row r="3029" spans="3:3" x14ac:dyDescent="0.3">
      <c r="C3029" s="40"/>
    </row>
    <row r="3030" spans="3:3" x14ac:dyDescent="0.3">
      <c r="C3030" s="40"/>
    </row>
    <row r="3031" spans="3:3" x14ac:dyDescent="0.3">
      <c r="C3031" s="40"/>
    </row>
    <row r="3032" spans="3:3" x14ac:dyDescent="0.3">
      <c r="C3032" s="40"/>
    </row>
    <row r="3033" spans="3:3" x14ac:dyDescent="0.3">
      <c r="C3033" s="40"/>
    </row>
    <row r="3034" spans="3:3" x14ac:dyDescent="0.3">
      <c r="C3034" s="40"/>
    </row>
    <row r="3035" spans="3:3" x14ac:dyDescent="0.3">
      <c r="C3035" s="40"/>
    </row>
    <row r="3036" spans="3:3" x14ac:dyDescent="0.3">
      <c r="C3036" s="40"/>
    </row>
    <row r="3037" spans="3:3" x14ac:dyDescent="0.3">
      <c r="C3037" s="40"/>
    </row>
    <row r="3038" spans="3:3" x14ac:dyDescent="0.3">
      <c r="C3038" s="40"/>
    </row>
    <row r="3039" spans="3:3" x14ac:dyDescent="0.3">
      <c r="C3039" s="40"/>
    </row>
    <row r="3040" spans="3:3" x14ac:dyDescent="0.3">
      <c r="C3040" s="40"/>
    </row>
    <row r="3041" spans="3:3" x14ac:dyDescent="0.3">
      <c r="C3041" s="40"/>
    </row>
    <row r="3042" spans="3:3" x14ac:dyDescent="0.3">
      <c r="C3042" s="40"/>
    </row>
    <row r="3043" spans="3:3" x14ac:dyDescent="0.3">
      <c r="C3043" s="40"/>
    </row>
    <row r="3044" spans="3:3" x14ac:dyDescent="0.3">
      <c r="C3044" s="40"/>
    </row>
    <row r="3045" spans="3:3" x14ac:dyDescent="0.3">
      <c r="C3045" s="40"/>
    </row>
    <row r="3046" spans="3:3" x14ac:dyDescent="0.3">
      <c r="C3046" s="40"/>
    </row>
    <row r="3047" spans="3:3" x14ac:dyDescent="0.3">
      <c r="C3047" s="40"/>
    </row>
    <row r="3048" spans="3:3" x14ac:dyDescent="0.3">
      <c r="C3048" s="40"/>
    </row>
    <row r="3049" spans="3:3" x14ac:dyDescent="0.3">
      <c r="C3049" s="40"/>
    </row>
    <row r="3050" spans="3:3" x14ac:dyDescent="0.3">
      <c r="C3050" s="40"/>
    </row>
    <row r="3051" spans="3:3" x14ac:dyDescent="0.3">
      <c r="C3051" s="40"/>
    </row>
    <row r="3052" spans="3:3" x14ac:dyDescent="0.3">
      <c r="C3052" s="40"/>
    </row>
    <row r="3053" spans="3:3" x14ac:dyDescent="0.3">
      <c r="C3053" s="40"/>
    </row>
    <row r="3054" spans="3:3" x14ac:dyDescent="0.3">
      <c r="C3054" s="40"/>
    </row>
    <row r="3055" spans="3:3" x14ac:dyDescent="0.3">
      <c r="C3055" s="40"/>
    </row>
    <row r="3056" spans="3:3" x14ac:dyDescent="0.3">
      <c r="C3056" s="40"/>
    </row>
    <row r="3057" spans="3:3" x14ac:dyDescent="0.3">
      <c r="C3057" s="40"/>
    </row>
    <row r="3058" spans="3:3" x14ac:dyDescent="0.3">
      <c r="C3058" s="40"/>
    </row>
    <row r="3059" spans="3:3" x14ac:dyDescent="0.3">
      <c r="C3059" s="40"/>
    </row>
    <row r="3060" spans="3:3" x14ac:dyDescent="0.3">
      <c r="C3060" s="40"/>
    </row>
    <row r="3061" spans="3:3" x14ac:dyDescent="0.3">
      <c r="C3061" s="40"/>
    </row>
    <row r="3062" spans="3:3" x14ac:dyDescent="0.3">
      <c r="C3062" s="40"/>
    </row>
    <row r="3063" spans="3:3" x14ac:dyDescent="0.3">
      <c r="C3063" s="40"/>
    </row>
    <row r="3064" spans="3:3" x14ac:dyDescent="0.3">
      <c r="C3064" s="40"/>
    </row>
    <row r="3065" spans="3:3" x14ac:dyDescent="0.3">
      <c r="C3065" s="40"/>
    </row>
    <row r="3066" spans="3:3" x14ac:dyDescent="0.3">
      <c r="C3066" s="40"/>
    </row>
    <row r="3067" spans="3:3" x14ac:dyDescent="0.3">
      <c r="C3067" s="40"/>
    </row>
    <row r="3068" spans="3:3" x14ac:dyDescent="0.3">
      <c r="C3068" s="40"/>
    </row>
    <row r="3069" spans="3:3" x14ac:dyDescent="0.3">
      <c r="C3069" s="40"/>
    </row>
    <row r="3070" spans="3:3" x14ac:dyDescent="0.3">
      <c r="C3070" s="40"/>
    </row>
    <row r="3071" spans="3:3" x14ac:dyDescent="0.3">
      <c r="C3071" s="40"/>
    </row>
    <row r="3072" spans="3:3" x14ac:dyDescent="0.3">
      <c r="C3072" s="40"/>
    </row>
    <row r="3073" spans="3:3" x14ac:dyDescent="0.3">
      <c r="C3073" s="40"/>
    </row>
    <row r="3074" spans="3:3" x14ac:dyDescent="0.3">
      <c r="C3074" s="40"/>
    </row>
    <row r="3075" spans="3:3" x14ac:dyDescent="0.3">
      <c r="C3075" s="40"/>
    </row>
    <row r="3076" spans="3:3" x14ac:dyDescent="0.3">
      <c r="C3076" s="40"/>
    </row>
    <row r="3077" spans="3:3" x14ac:dyDescent="0.3">
      <c r="C3077" s="40"/>
    </row>
    <row r="3078" spans="3:3" x14ac:dyDescent="0.3">
      <c r="C3078" s="40"/>
    </row>
    <row r="3079" spans="3:3" x14ac:dyDescent="0.3">
      <c r="C3079" s="40"/>
    </row>
    <row r="3080" spans="3:3" x14ac:dyDescent="0.3">
      <c r="C3080" s="40"/>
    </row>
    <row r="3081" spans="3:3" x14ac:dyDescent="0.3">
      <c r="C3081" s="40"/>
    </row>
    <row r="3082" spans="3:3" x14ac:dyDescent="0.3">
      <c r="C3082" s="40"/>
    </row>
    <row r="3083" spans="3:3" x14ac:dyDescent="0.3">
      <c r="C3083" s="40"/>
    </row>
    <row r="3084" spans="3:3" x14ac:dyDescent="0.3">
      <c r="C3084" s="40"/>
    </row>
    <row r="3085" spans="3:3" x14ac:dyDescent="0.3">
      <c r="C3085" s="40"/>
    </row>
    <row r="3086" spans="3:3" x14ac:dyDescent="0.3">
      <c r="C3086" s="40"/>
    </row>
    <row r="3087" spans="3:3" x14ac:dyDescent="0.3">
      <c r="C3087" s="40"/>
    </row>
    <row r="3088" spans="3:3" x14ac:dyDescent="0.3">
      <c r="C3088" s="40"/>
    </row>
    <row r="3089" spans="3:3" x14ac:dyDescent="0.3">
      <c r="C3089" s="40"/>
    </row>
    <row r="3090" spans="3:3" x14ac:dyDescent="0.3">
      <c r="C3090" s="40"/>
    </row>
    <row r="3091" spans="3:3" x14ac:dyDescent="0.3">
      <c r="C3091" s="40"/>
    </row>
    <row r="3092" spans="3:3" x14ac:dyDescent="0.3">
      <c r="C3092" s="40"/>
    </row>
    <row r="3093" spans="3:3" x14ac:dyDescent="0.3">
      <c r="C3093" s="40"/>
    </row>
    <row r="3094" spans="3:3" x14ac:dyDescent="0.3">
      <c r="C3094" s="40"/>
    </row>
    <row r="3095" spans="3:3" x14ac:dyDescent="0.3">
      <c r="C3095" s="40"/>
    </row>
    <row r="3096" spans="3:3" x14ac:dyDescent="0.3">
      <c r="C3096" s="40"/>
    </row>
    <row r="3097" spans="3:3" x14ac:dyDescent="0.3">
      <c r="C3097" s="40"/>
    </row>
    <row r="3098" spans="3:3" x14ac:dyDescent="0.3">
      <c r="C3098" s="40"/>
    </row>
    <row r="3099" spans="3:3" x14ac:dyDescent="0.3">
      <c r="C3099" s="40"/>
    </row>
    <row r="3100" spans="3:3" x14ac:dyDescent="0.3">
      <c r="C3100" s="40"/>
    </row>
    <row r="3101" spans="3:3" x14ac:dyDescent="0.3">
      <c r="C3101" s="40"/>
    </row>
    <row r="3102" spans="3:3" x14ac:dyDescent="0.3">
      <c r="C3102" s="40"/>
    </row>
    <row r="3103" spans="3:3" x14ac:dyDescent="0.3">
      <c r="C3103" s="40"/>
    </row>
    <row r="3104" spans="3:3" x14ac:dyDescent="0.3">
      <c r="C3104" s="40"/>
    </row>
    <row r="3105" spans="3:3" x14ac:dyDescent="0.3">
      <c r="C3105" s="40"/>
    </row>
    <row r="3106" spans="3:3" x14ac:dyDescent="0.3">
      <c r="C3106" s="40"/>
    </row>
    <row r="3107" spans="3:3" x14ac:dyDescent="0.3">
      <c r="C3107" s="40"/>
    </row>
    <row r="3108" spans="3:3" x14ac:dyDescent="0.3">
      <c r="C3108" s="40"/>
    </row>
    <row r="3109" spans="3:3" x14ac:dyDescent="0.3">
      <c r="C3109" s="40"/>
    </row>
    <row r="3110" spans="3:3" x14ac:dyDescent="0.3">
      <c r="C3110" s="40"/>
    </row>
    <row r="3111" spans="3:3" x14ac:dyDescent="0.3">
      <c r="C3111" s="40"/>
    </row>
    <row r="3112" spans="3:3" x14ac:dyDescent="0.3">
      <c r="C3112" s="40"/>
    </row>
    <row r="3113" spans="3:3" x14ac:dyDescent="0.3">
      <c r="C3113" s="40"/>
    </row>
    <row r="3114" spans="3:3" x14ac:dyDescent="0.3">
      <c r="C3114" s="40"/>
    </row>
    <row r="3115" spans="3:3" x14ac:dyDescent="0.3">
      <c r="C3115" s="40"/>
    </row>
    <row r="3116" spans="3:3" x14ac:dyDescent="0.3">
      <c r="C3116" s="40"/>
    </row>
    <row r="3117" spans="3:3" x14ac:dyDescent="0.3">
      <c r="C3117" s="40"/>
    </row>
    <row r="3118" spans="3:3" x14ac:dyDescent="0.3">
      <c r="C3118" s="40"/>
    </row>
    <row r="3119" spans="3:3" x14ac:dyDescent="0.3">
      <c r="C3119" s="40"/>
    </row>
    <row r="3120" spans="3:3" x14ac:dyDescent="0.3">
      <c r="C3120" s="40"/>
    </row>
    <row r="3121" spans="3:3" x14ac:dyDescent="0.3">
      <c r="C3121" s="40"/>
    </row>
    <row r="3122" spans="3:3" x14ac:dyDescent="0.3">
      <c r="C3122" s="40"/>
    </row>
    <row r="3123" spans="3:3" x14ac:dyDescent="0.3">
      <c r="C3123" s="40"/>
    </row>
    <row r="3124" spans="3:3" x14ac:dyDescent="0.3">
      <c r="C3124" s="40"/>
    </row>
    <row r="3125" spans="3:3" x14ac:dyDescent="0.3">
      <c r="C3125" s="40"/>
    </row>
    <row r="3126" spans="3:3" x14ac:dyDescent="0.3">
      <c r="C3126" s="40"/>
    </row>
    <row r="3127" spans="3:3" x14ac:dyDescent="0.3">
      <c r="C3127" s="40"/>
    </row>
    <row r="3128" spans="3:3" x14ac:dyDescent="0.3">
      <c r="C3128" s="40"/>
    </row>
    <row r="3129" spans="3:3" x14ac:dyDescent="0.3">
      <c r="C3129" s="40"/>
    </row>
    <row r="3130" spans="3:3" x14ac:dyDescent="0.3">
      <c r="C3130" s="40"/>
    </row>
    <row r="3131" spans="3:3" x14ac:dyDescent="0.3">
      <c r="C3131" s="40"/>
    </row>
    <row r="3132" spans="3:3" x14ac:dyDescent="0.3">
      <c r="C3132" s="40"/>
    </row>
    <row r="3133" spans="3:3" x14ac:dyDescent="0.3">
      <c r="C3133" s="40"/>
    </row>
    <row r="3134" spans="3:3" x14ac:dyDescent="0.3">
      <c r="C3134" s="40"/>
    </row>
    <row r="3135" spans="3:3" x14ac:dyDescent="0.3">
      <c r="C3135" s="40"/>
    </row>
    <row r="3136" spans="3:3" x14ac:dyDescent="0.3">
      <c r="C3136" s="40"/>
    </row>
    <row r="3137" spans="3:3" x14ac:dyDescent="0.3">
      <c r="C3137" s="40"/>
    </row>
    <row r="3138" spans="3:3" x14ac:dyDescent="0.3">
      <c r="C3138" s="40"/>
    </row>
    <row r="3139" spans="3:3" x14ac:dyDescent="0.3">
      <c r="C3139" s="40"/>
    </row>
    <row r="3140" spans="3:3" x14ac:dyDescent="0.3">
      <c r="C3140" s="40"/>
    </row>
    <row r="3141" spans="3:3" x14ac:dyDescent="0.3">
      <c r="C3141" s="40"/>
    </row>
    <row r="3142" spans="3:3" x14ac:dyDescent="0.3">
      <c r="C3142" s="40"/>
    </row>
    <row r="3143" spans="3:3" x14ac:dyDescent="0.3">
      <c r="C3143" s="40"/>
    </row>
    <row r="3144" spans="3:3" x14ac:dyDescent="0.3">
      <c r="C3144" s="40"/>
    </row>
    <row r="3145" spans="3:3" x14ac:dyDescent="0.3">
      <c r="C3145" s="40"/>
    </row>
    <row r="3146" spans="3:3" x14ac:dyDescent="0.3">
      <c r="C3146" s="40"/>
    </row>
    <row r="3147" spans="3:3" x14ac:dyDescent="0.3">
      <c r="C3147" s="40"/>
    </row>
    <row r="3148" spans="3:3" x14ac:dyDescent="0.3">
      <c r="C3148" s="40"/>
    </row>
    <row r="3149" spans="3:3" x14ac:dyDescent="0.3">
      <c r="C3149" s="40"/>
    </row>
    <row r="3150" spans="3:3" x14ac:dyDescent="0.3">
      <c r="C3150" s="40"/>
    </row>
    <row r="3151" spans="3:3" x14ac:dyDescent="0.3">
      <c r="C3151" s="40"/>
    </row>
    <row r="3152" spans="3:3" x14ac:dyDescent="0.3">
      <c r="C3152" s="40"/>
    </row>
    <row r="3153" spans="3:3" x14ac:dyDescent="0.3">
      <c r="C3153" s="40"/>
    </row>
    <row r="3154" spans="3:3" x14ac:dyDescent="0.3">
      <c r="C3154" s="40"/>
    </row>
    <row r="3155" spans="3:3" x14ac:dyDescent="0.3">
      <c r="C3155" s="40"/>
    </row>
    <row r="3156" spans="3:3" x14ac:dyDescent="0.3">
      <c r="C3156" s="40"/>
    </row>
    <row r="3157" spans="3:3" x14ac:dyDescent="0.3">
      <c r="C3157" s="40"/>
    </row>
    <row r="3158" spans="3:3" x14ac:dyDescent="0.3">
      <c r="C3158" s="40"/>
    </row>
    <row r="3159" spans="3:3" x14ac:dyDescent="0.3">
      <c r="C3159" s="40"/>
    </row>
    <row r="3160" spans="3:3" x14ac:dyDescent="0.3">
      <c r="C3160" s="40"/>
    </row>
    <row r="3161" spans="3:3" x14ac:dyDescent="0.3">
      <c r="C3161" s="40"/>
    </row>
    <row r="3162" spans="3:3" x14ac:dyDescent="0.3">
      <c r="C3162" s="40"/>
    </row>
    <row r="3163" spans="3:3" x14ac:dyDescent="0.3">
      <c r="C3163" s="40"/>
    </row>
    <row r="3164" spans="3:3" x14ac:dyDescent="0.3">
      <c r="C3164" s="40"/>
    </row>
    <row r="3165" spans="3:3" x14ac:dyDescent="0.3">
      <c r="C3165" s="40"/>
    </row>
    <row r="3166" spans="3:3" x14ac:dyDescent="0.3">
      <c r="C3166" s="40"/>
    </row>
    <row r="3167" spans="3:3" x14ac:dyDescent="0.3">
      <c r="C3167" s="40"/>
    </row>
    <row r="3168" spans="3:3" x14ac:dyDescent="0.3">
      <c r="C3168" s="40"/>
    </row>
    <row r="3169" spans="3:3" x14ac:dyDescent="0.3">
      <c r="C3169" s="40"/>
    </row>
    <row r="3170" spans="3:3" x14ac:dyDescent="0.3">
      <c r="C3170" s="40"/>
    </row>
    <row r="3171" spans="3:3" x14ac:dyDescent="0.3">
      <c r="C3171" s="40"/>
    </row>
    <row r="3172" spans="3:3" x14ac:dyDescent="0.3">
      <c r="C3172" s="40"/>
    </row>
    <row r="3173" spans="3:3" x14ac:dyDescent="0.3">
      <c r="C3173" s="40"/>
    </row>
    <row r="3174" spans="3:3" x14ac:dyDescent="0.3">
      <c r="C3174" s="40"/>
    </row>
    <row r="3175" spans="3:3" x14ac:dyDescent="0.3">
      <c r="C3175" s="40"/>
    </row>
    <row r="3176" spans="3:3" x14ac:dyDescent="0.3">
      <c r="C3176" s="40"/>
    </row>
    <row r="3177" spans="3:3" x14ac:dyDescent="0.3">
      <c r="C3177" s="40"/>
    </row>
    <row r="3178" spans="3:3" x14ac:dyDescent="0.3">
      <c r="C3178" s="40"/>
    </row>
    <row r="3179" spans="3:3" x14ac:dyDescent="0.3">
      <c r="C3179" s="40"/>
    </row>
    <row r="3180" spans="3:3" x14ac:dyDescent="0.3">
      <c r="C3180" s="40"/>
    </row>
    <row r="3181" spans="3:3" x14ac:dyDescent="0.3">
      <c r="C3181" s="40"/>
    </row>
    <row r="3182" spans="3:3" x14ac:dyDescent="0.3">
      <c r="C3182" s="40"/>
    </row>
    <row r="3183" spans="3:3" x14ac:dyDescent="0.3">
      <c r="C3183" s="40"/>
    </row>
    <row r="3184" spans="3:3" x14ac:dyDescent="0.3">
      <c r="C3184" s="40"/>
    </row>
    <row r="3185" spans="3:3" x14ac:dyDescent="0.3">
      <c r="C3185" s="40"/>
    </row>
    <row r="3186" spans="3:3" x14ac:dyDescent="0.3">
      <c r="C3186" s="40"/>
    </row>
    <row r="3187" spans="3:3" x14ac:dyDescent="0.3">
      <c r="C3187" s="40"/>
    </row>
    <row r="3188" spans="3:3" x14ac:dyDescent="0.3">
      <c r="C3188" s="40"/>
    </row>
    <row r="3189" spans="3:3" x14ac:dyDescent="0.3">
      <c r="C3189" s="40"/>
    </row>
    <row r="3190" spans="3:3" x14ac:dyDescent="0.3">
      <c r="C3190" s="40"/>
    </row>
    <row r="3191" spans="3:3" x14ac:dyDescent="0.3">
      <c r="C3191" s="40"/>
    </row>
    <row r="3192" spans="3:3" x14ac:dyDescent="0.3">
      <c r="C3192" s="40"/>
    </row>
    <row r="3193" spans="3:3" x14ac:dyDescent="0.3">
      <c r="C3193" s="40"/>
    </row>
    <row r="3194" spans="3:3" x14ac:dyDescent="0.3">
      <c r="C3194" s="40"/>
    </row>
    <row r="3195" spans="3:3" x14ac:dyDescent="0.3">
      <c r="C3195" s="40"/>
    </row>
    <row r="3196" spans="3:3" x14ac:dyDescent="0.3">
      <c r="C3196" s="40"/>
    </row>
    <row r="3197" spans="3:3" x14ac:dyDescent="0.3">
      <c r="C3197" s="40"/>
    </row>
    <row r="3198" spans="3:3" x14ac:dyDescent="0.3">
      <c r="C3198" s="40"/>
    </row>
    <row r="3199" spans="3:3" x14ac:dyDescent="0.3">
      <c r="C3199" s="40"/>
    </row>
    <row r="3200" spans="3:3" x14ac:dyDescent="0.3">
      <c r="C3200" s="40"/>
    </row>
    <row r="3201" spans="3:3" x14ac:dyDescent="0.3">
      <c r="C3201" s="40"/>
    </row>
    <row r="3202" spans="3:3" x14ac:dyDescent="0.3">
      <c r="C3202" s="40"/>
    </row>
    <row r="3203" spans="3:3" x14ac:dyDescent="0.3">
      <c r="C3203" s="40"/>
    </row>
    <row r="3204" spans="3:3" x14ac:dyDescent="0.3">
      <c r="C3204" s="40"/>
    </row>
    <row r="3205" spans="3:3" x14ac:dyDescent="0.3">
      <c r="C3205" s="40"/>
    </row>
    <row r="3206" spans="3:3" x14ac:dyDescent="0.3">
      <c r="C3206" s="40"/>
    </row>
    <row r="3207" spans="3:3" x14ac:dyDescent="0.3">
      <c r="C3207" s="40"/>
    </row>
    <row r="3208" spans="3:3" x14ac:dyDescent="0.3">
      <c r="C3208" s="40"/>
    </row>
    <row r="3209" spans="3:3" x14ac:dyDescent="0.3">
      <c r="C3209" s="40"/>
    </row>
    <row r="3210" spans="3:3" x14ac:dyDescent="0.3">
      <c r="C3210" s="40"/>
    </row>
    <row r="3211" spans="3:3" x14ac:dyDescent="0.3">
      <c r="C3211" s="40"/>
    </row>
    <row r="3212" spans="3:3" x14ac:dyDescent="0.3">
      <c r="C3212" s="40"/>
    </row>
    <row r="3213" spans="3:3" x14ac:dyDescent="0.3">
      <c r="C3213" s="40"/>
    </row>
    <row r="3214" spans="3:3" x14ac:dyDescent="0.3">
      <c r="C3214" s="40"/>
    </row>
    <row r="3215" spans="3:3" x14ac:dyDescent="0.3">
      <c r="C3215" s="40"/>
    </row>
    <row r="3216" spans="3:3" x14ac:dyDescent="0.3">
      <c r="C3216" s="40"/>
    </row>
    <row r="3217" spans="3:3" x14ac:dyDescent="0.3">
      <c r="C3217" s="40"/>
    </row>
    <row r="3218" spans="3:3" x14ac:dyDescent="0.3">
      <c r="C3218" s="40"/>
    </row>
    <row r="3219" spans="3:3" x14ac:dyDescent="0.3">
      <c r="C3219" s="40"/>
    </row>
    <row r="3220" spans="3:3" x14ac:dyDescent="0.3">
      <c r="C3220" s="40"/>
    </row>
    <row r="3221" spans="3:3" x14ac:dyDescent="0.3">
      <c r="C3221" s="40"/>
    </row>
    <row r="3222" spans="3:3" x14ac:dyDescent="0.3">
      <c r="C3222" s="40"/>
    </row>
    <row r="3223" spans="3:3" x14ac:dyDescent="0.3">
      <c r="C3223" s="40"/>
    </row>
    <row r="3224" spans="3:3" x14ac:dyDescent="0.3">
      <c r="C3224" s="40"/>
    </row>
    <row r="3225" spans="3:3" x14ac:dyDescent="0.3">
      <c r="C3225" s="40"/>
    </row>
    <row r="3226" spans="3:3" x14ac:dyDescent="0.3">
      <c r="C3226" s="40"/>
    </row>
    <row r="3227" spans="3:3" x14ac:dyDescent="0.3">
      <c r="C3227" s="40"/>
    </row>
    <row r="3228" spans="3:3" x14ac:dyDescent="0.3">
      <c r="C3228" s="40"/>
    </row>
    <row r="3229" spans="3:3" x14ac:dyDescent="0.3">
      <c r="C3229" s="40"/>
    </row>
    <row r="3230" spans="3:3" x14ac:dyDescent="0.3">
      <c r="C3230" s="40"/>
    </row>
    <row r="3231" spans="3:3" x14ac:dyDescent="0.3">
      <c r="C3231" s="40"/>
    </row>
    <row r="3232" spans="3:3" x14ac:dyDescent="0.3">
      <c r="C3232" s="40"/>
    </row>
    <row r="3233" spans="3:3" x14ac:dyDescent="0.3">
      <c r="C3233" s="40"/>
    </row>
    <row r="3234" spans="3:3" x14ac:dyDescent="0.3">
      <c r="C3234" s="40"/>
    </row>
    <row r="3235" spans="3:3" x14ac:dyDescent="0.3">
      <c r="C3235" s="40"/>
    </row>
    <row r="3236" spans="3:3" x14ac:dyDescent="0.3">
      <c r="C3236" s="40"/>
    </row>
    <row r="3237" spans="3:3" x14ac:dyDescent="0.3">
      <c r="C3237" s="40"/>
    </row>
    <row r="3238" spans="3:3" x14ac:dyDescent="0.3">
      <c r="C3238" s="40"/>
    </row>
    <row r="3239" spans="3:3" x14ac:dyDescent="0.3">
      <c r="C3239" s="40"/>
    </row>
    <row r="3240" spans="3:3" x14ac:dyDescent="0.3">
      <c r="C3240" s="40"/>
    </row>
    <row r="3241" spans="3:3" x14ac:dyDescent="0.3">
      <c r="C3241" s="40"/>
    </row>
    <row r="3242" spans="3:3" x14ac:dyDescent="0.3">
      <c r="C3242" s="40"/>
    </row>
    <row r="3243" spans="3:3" x14ac:dyDescent="0.3">
      <c r="C3243" s="40"/>
    </row>
    <row r="3244" spans="3:3" x14ac:dyDescent="0.3">
      <c r="C3244" s="40"/>
    </row>
    <row r="3245" spans="3:3" x14ac:dyDescent="0.3">
      <c r="C3245" s="40"/>
    </row>
    <row r="3246" spans="3:3" x14ac:dyDescent="0.3">
      <c r="C3246" s="40"/>
    </row>
    <row r="3247" spans="3:3" x14ac:dyDescent="0.3">
      <c r="C3247" s="40"/>
    </row>
    <row r="3248" spans="3:3" x14ac:dyDescent="0.3">
      <c r="C3248" s="40"/>
    </row>
    <row r="3249" spans="3:3" x14ac:dyDescent="0.3">
      <c r="C3249" s="40"/>
    </row>
    <row r="3250" spans="3:3" x14ac:dyDescent="0.3">
      <c r="C3250" s="40"/>
    </row>
    <row r="3251" spans="3:3" x14ac:dyDescent="0.3">
      <c r="C3251" s="40"/>
    </row>
    <row r="3252" spans="3:3" x14ac:dyDescent="0.3">
      <c r="C3252" s="40"/>
    </row>
    <row r="3253" spans="3:3" x14ac:dyDescent="0.3">
      <c r="C3253" s="40"/>
    </row>
    <row r="3254" spans="3:3" x14ac:dyDescent="0.3">
      <c r="C3254" s="40"/>
    </row>
    <row r="3255" spans="3:3" x14ac:dyDescent="0.3">
      <c r="C3255" s="40"/>
    </row>
    <row r="3256" spans="3:3" x14ac:dyDescent="0.3">
      <c r="C3256" s="40"/>
    </row>
    <row r="3257" spans="3:3" x14ac:dyDescent="0.3">
      <c r="C3257" s="40"/>
    </row>
    <row r="3258" spans="3:3" x14ac:dyDescent="0.3">
      <c r="C3258" s="40"/>
    </row>
    <row r="3259" spans="3:3" x14ac:dyDescent="0.3">
      <c r="C3259" s="40"/>
    </row>
    <row r="3260" spans="3:3" x14ac:dyDescent="0.3">
      <c r="C3260" s="40"/>
    </row>
    <row r="3261" spans="3:3" x14ac:dyDescent="0.3">
      <c r="C3261" s="40"/>
    </row>
    <row r="3262" spans="3:3" x14ac:dyDescent="0.3">
      <c r="C3262" s="40"/>
    </row>
    <row r="3263" spans="3:3" x14ac:dyDescent="0.3">
      <c r="C3263" s="40"/>
    </row>
    <row r="3264" spans="3:3" x14ac:dyDescent="0.3">
      <c r="C3264" s="40"/>
    </row>
    <row r="3265" spans="3:3" x14ac:dyDescent="0.3">
      <c r="C3265" s="40"/>
    </row>
    <row r="3266" spans="3:3" x14ac:dyDescent="0.3">
      <c r="C3266" s="40"/>
    </row>
    <row r="3267" spans="3:3" x14ac:dyDescent="0.3">
      <c r="C3267" s="40"/>
    </row>
    <row r="3268" spans="3:3" x14ac:dyDescent="0.3">
      <c r="C3268" s="40"/>
    </row>
    <row r="3269" spans="3:3" x14ac:dyDescent="0.3">
      <c r="C3269" s="40"/>
    </row>
    <row r="3270" spans="3:3" x14ac:dyDescent="0.3">
      <c r="C3270" s="40"/>
    </row>
    <row r="3271" spans="3:3" x14ac:dyDescent="0.3">
      <c r="C3271" s="40"/>
    </row>
    <row r="3272" spans="3:3" x14ac:dyDescent="0.3">
      <c r="C3272" s="40"/>
    </row>
    <row r="3273" spans="3:3" x14ac:dyDescent="0.3">
      <c r="C3273" s="40"/>
    </row>
    <row r="3274" spans="3:3" x14ac:dyDescent="0.3">
      <c r="C3274" s="40"/>
    </row>
    <row r="3275" spans="3:3" x14ac:dyDescent="0.3">
      <c r="C3275" s="40"/>
    </row>
    <row r="3276" spans="3:3" x14ac:dyDescent="0.3">
      <c r="C3276" s="40"/>
    </row>
    <row r="3277" spans="3:3" x14ac:dyDescent="0.3">
      <c r="C3277" s="40"/>
    </row>
    <row r="3278" spans="3:3" x14ac:dyDescent="0.3">
      <c r="C3278" s="40"/>
    </row>
    <row r="3279" spans="3:3" x14ac:dyDescent="0.3">
      <c r="C3279" s="40"/>
    </row>
    <row r="3280" spans="3:3" x14ac:dyDescent="0.3">
      <c r="C3280" s="40"/>
    </row>
    <row r="3281" spans="3:3" x14ac:dyDescent="0.3">
      <c r="C3281" s="40"/>
    </row>
    <row r="3282" spans="3:3" x14ac:dyDescent="0.3">
      <c r="C3282" s="40"/>
    </row>
    <row r="3283" spans="3:3" x14ac:dyDescent="0.3">
      <c r="C3283" s="40"/>
    </row>
    <row r="3284" spans="3:3" x14ac:dyDescent="0.3">
      <c r="C3284" s="40"/>
    </row>
    <row r="3285" spans="3:3" x14ac:dyDescent="0.3">
      <c r="C3285" s="40"/>
    </row>
    <row r="3286" spans="3:3" x14ac:dyDescent="0.3">
      <c r="C3286" s="40"/>
    </row>
    <row r="3287" spans="3:3" x14ac:dyDescent="0.3">
      <c r="C3287" s="40"/>
    </row>
    <row r="3288" spans="3:3" x14ac:dyDescent="0.3">
      <c r="C3288" s="40"/>
    </row>
    <row r="3289" spans="3:3" x14ac:dyDescent="0.3">
      <c r="C3289" s="40"/>
    </row>
    <row r="3290" spans="3:3" x14ac:dyDescent="0.3">
      <c r="C3290" s="40"/>
    </row>
    <row r="3291" spans="3:3" x14ac:dyDescent="0.3">
      <c r="C3291" s="40"/>
    </row>
    <row r="3292" spans="3:3" x14ac:dyDescent="0.3">
      <c r="C3292" s="40"/>
    </row>
    <row r="3293" spans="3:3" x14ac:dyDescent="0.3">
      <c r="C3293" s="40"/>
    </row>
    <row r="3294" spans="3:3" x14ac:dyDescent="0.3">
      <c r="C3294" s="40"/>
    </row>
    <row r="3295" spans="3:3" x14ac:dyDescent="0.3">
      <c r="C3295" s="40"/>
    </row>
    <row r="3296" spans="3:3" x14ac:dyDescent="0.3">
      <c r="C3296" s="40"/>
    </row>
    <row r="3297" spans="3:3" x14ac:dyDescent="0.3">
      <c r="C3297" s="40"/>
    </row>
    <row r="3298" spans="3:3" x14ac:dyDescent="0.3">
      <c r="C3298" s="40"/>
    </row>
    <row r="3299" spans="3:3" x14ac:dyDescent="0.3">
      <c r="C3299" s="40"/>
    </row>
    <row r="3300" spans="3:3" x14ac:dyDescent="0.3">
      <c r="C3300" s="40"/>
    </row>
    <row r="3301" spans="3:3" x14ac:dyDescent="0.3">
      <c r="C3301" s="40"/>
    </row>
    <row r="3302" spans="3:3" x14ac:dyDescent="0.3">
      <c r="C3302" s="40"/>
    </row>
    <row r="3303" spans="3:3" x14ac:dyDescent="0.3">
      <c r="C3303" s="40"/>
    </row>
    <row r="3304" spans="3:3" x14ac:dyDescent="0.3">
      <c r="C3304" s="40"/>
    </row>
    <row r="3305" spans="3:3" x14ac:dyDescent="0.3">
      <c r="C3305" s="40"/>
    </row>
    <row r="3306" spans="3:3" x14ac:dyDescent="0.3">
      <c r="C3306" s="40"/>
    </row>
    <row r="3307" spans="3:3" x14ac:dyDescent="0.3">
      <c r="C3307" s="40"/>
    </row>
    <row r="3308" spans="3:3" x14ac:dyDescent="0.3">
      <c r="C3308" s="40"/>
    </row>
    <row r="3309" spans="3:3" x14ac:dyDescent="0.3">
      <c r="C3309" s="40"/>
    </row>
    <row r="3310" spans="3:3" x14ac:dyDescent="0.3">
      <c r="C3310" s="40"/>
    </row>
    <row r="3311" spans="3:3" x14ac:dyDescent="0.3">
      <c r="C3311" s="40"/>
    </row>
    <row r="3312" spans="3:3" x14ac:dyDescent="0.3">
      <c r="C3312" s="40"/>
    </row>
    <row r="3313" spans="3:3" x14ac:dyDescent="0.3">
      <c r="C3313" s="40"/>
    </row>
    <row r="3314" spans="3:3" x14ac:dyDescent="0.3">
      <c r="C3314" s="40"/>
    </row>
    <row r="3315" spans="3:3" x14ac:dyDescent="0.3">
      <c r="C3315" s="40"/>
    </row>
    <row r="3316" spans="3:3" x14ac:dyDescent="0.3">
      <c r="C3316" s="40"/>
    </row>
    <row r="3317" spans="3:3" x14ac:dyDescent="0.3">
      <c r="C3317" s="40"/>
    </row>
    <row r="3318" spans="3:3" x14ac:dyDescent="0.3">
      <c r="C3318" s="40"/>
    </row>
    <row r="3319" spans="3:3" x14ac:dyDescent="0.3">
      <c r="C3319" s="40"/>
    </row>
    <row r="3320" spans="3:3" x14ac:dyDescent="0.3">
      <c r="C3320" s="40"/>
    </row>
    <row r="3321" spans="3:3" x14ac:dyDescent="0.3">
      <c r="C3321" s="40"/>
    </row>
    <row r="3322" spans="3:3" x14ac:dyDescent="0.3">
      <c r="C3322" s="40"/>
    </row>
    <row r="3323" spans="3:3" x14ac:dyDescent="0.3">
      <c r="C3323" s="40"/>
    </row>
    <row r="3324" spans="3:3" x14ac:dyDescent="0.3">
      <c r="C3324" s="40"/>
    </row>
    <row r="3325" spans="3:3" x14ac:dyDescent="0.3">
      <c r="C3325" s="40"/>
    </row>
    <row r="3326" spans="3:3" x14ac:dyDescent="0.3">
      <c r="C3326" s="40"/>
    </row>
    <row r="3327" spans="3:3" x14ac:dyDescent="0.3">
      <c r="C3327" s="40"/>
    </row>
    <row r="3328" spans="3:3" x14ac:dyDescent="0.3">
      <c r="C3328" s="40"/>
    </row>
    <row r="3329" spans="3:3" x14ac:dyDescent="0.3">
      <c r="C3329" s="40"/>
    </row>
    <row r="3330" spans="3:3" x14ac:dyDescent="0.3">
      <c r="C3330" s="40"/>
    </row>
    <row r="3331" spans="3:3" x14ac:dyDescent="0.3">
      <c r="C3331" s="40"/>
    </row>
    <row r="3332" spans="3:3" x14ac:dyDescent="0.3">
      <c r="C3332" s="40"/>
    </row>
    <row r="3333" spans="3:3" x14ac:dyDescent="0.3">
      <c r="C3333" s="40"/>
    </row>
    <row r="3334" spans="3:3" x14ac:dyDescent="0.3">
      <c r="C3334" s="40"/>
    </row>
    <row r="3335" spans="3:3" x14ac:dyDescent="0.3">
      <c r="C3335" s="40"/>
    </row>
    <row r="3336" spans="3:3" x14ac:dyDescent="0.3">
      <c r="C3336" s="40"/>
    </row>
    <row r="3337" spans="3:3" x14ac:dyDescent="0.3">
      <c r="C3337" s="40"/>
    </row>
    <row r="3338" spans="3:3" x14ac:dyDescent="0.3">
      <c r="C3338" s="40"/>
    </row>
    <row r="3339" spans="3:3" x14ac:dyDescent="0.3">
      <c r="C3339" s="40"/>
    </row>
    <row r="3340" spans="3:3" x14ac:dyDescent="0.3">
      <c r="C3340" s="40"/>
    </row>
    <row r="3341" spans="3:3" x14ac:dyDescent="0.3">
      <c r="C3341" s="40"/>
    </row>
    <row r="3342" spans="3:3" x14ac:dyDescent="0.3">
      <c r="C3342" s="40"/>
    </row>
    <row r="3343" spans="3:3" x14ac:dyDescent="0.3">
      <c r="C3343" s="40"/>
    </row>
    <row r="3344" spans="3:3" x14ac:dyDescent="0.3">
      <c r="C3344" s="40"/>
    </row>
    <row r="3345" spans="3:3" x14ac:dyDescent="0.3">
      <c r="C3345" s="40"/>
    </row>
    <row r="3346" spans="3:3" x14ac:dyDescent="0.3">
      <c r="C3346" s="40"/>
    </row>
    <row r="3347" spans="3:3" x14ac:dyDescent="0.3">
      <c r="C3347" s="40"/>
    </row>
    <row r="3348" spans="3:3" x14ac:dyDescent="0.3">
      <c r="C3348" s="40"/>
    </row>
    <row r="3349" spans="3:3" x14ac:dyDescent="0.3">
      <c r="C3349" s="40"/>
    </row>
    <row r="3350" spans="3:3" x14ac:dyDescent="0.3">
      <c r="C3350" s="40"/>
    </row>
    <row r="3351" spans="3:3" x14ac:dyDescent="0.3">
      <c r="C3351" s="40"/>
    </row>
    <row r="3352" spans="3:3" x14ac:dyDescent="0.3">
      <c r="C3352" s="40"/>
    </row>
    <row r="3353" spans="3:3" x14ac:dyDescent="0.3">
      <c r="C3353" s="40"/>
    </row>
    <row r="3354" spans="3:3" x14ac:dyDescent="0.3">
      <c r="C3354" s="40"/>
    </row>
    <row r="3355" spans="3:3" x14ac:dyDescent="0.3">
      <c r="C3355" s="40"/>
    </row>
    <row r="3356" spans="3:3" x14ac:dyDescent="0.3">
      <c r="C3356" s="40"/>
    </row>
    <row r="3357" spans="3:3" x14ac:dyDescent="0.3">
      <c r="C3357" s="40"/>
    </row>
    <row r="3358" spans="3:3" x14ac:dyDescent="0.3">
      <c r="C3358" s="40"/>
    </row>
    <row r="3359" spans="3:3" x14ac:dyDescent="0.3">
      <c r="C3359" s="40"/>
    </row>
    <row r="3360" spans="3:3" x14ac:dyDescent="0.3">
      <c r="C3360" s="40"/>
    </row>
    <row r="3361" spans="3:3" x14ac:dyDescent="0.3">
      <c r="C3361" s="40"/>
    </row>
    <row r="3362" spans="3:3" x14ac:dyDescent="0.3">
      <c r="C3362" s="40"/>
    </row>
    <row r="3363" spans="3:3" x14ac:dyDescent="0.3">
      <c r="C3363" s="40"/>
    </row>
    <row r="3364" spans="3:3" x14ac:dyDescent="0.3">
      <c r="C3364" s="40"/>
    </row>
    <row r="3365" spans="3:3" x14ac:dyDescent="0.3">
      <c r="C3365" s="40"/>
    </row>
    <row r="3366" spans="3:3" x14ac:dyDescent="0.3">
      <c r="C3366" s="40"/>
    </row>
    <row r="3367" spans="3:3" x14ac:dyDescent="0.3">
      <c r="C3367" s="40"/>
    </row>
    <row r="3368" spans="3:3" x14ac:dyDescent="0.3">
      <c r="C3368" s="40"/>
    </row>
    <row r="3369" spans="3:3" x14ac:dyDescent="0.3">
      <c r="C3369" s="40"/>
    </row>
    <row r="3370" spans="3:3" x14ac:dyDescent="0.3">
      <c r="C3370" s="40"/>
    </row>
    <row r="3371" spans="3:3" x14ac:dyDescent="0.3">
      <c r="C3371" s="40"/>
    </row>
    <row r="3372" spans="3:3" x14ac:dyDescent="0.3">
      <c r="C3372" s="40"/>
    </row>
    <row r="3373" spans="3:3" x14ac:dyDescent="0.3">
      <c r="C3373" s="40"/>
    </row>
    <row r="3374" spans="3:3" x14ac:dyDescent="0.3">
      <c r="C3374" s="40"/>
    </row>
    <row r="3375" spans="3:3" x14ac:dyDescent="0.3">
      <c r="C3375" s="40"/>
    </row>
    <row r="3376" spans="3:3" x14ac:dyDescent="0.3">
      <c r="C3376" s="40"/>
    </row>
    <row r="3377" spans="3:3" x14ac:dyDescent="0.3">
      <c r="C3377" s="40"/>
    </row>
    <row r="3378" spans="3:3" x14ac:dyDescent="0.3">
      <c r="C3378" s="40"/>
    </row>
    <row r="3379" spans="3:3" x14ac:dyDescent="0.3">
      <c r="C3379" s="40"/>
    </row>
    <row r="3380" spans="3:3" x14ac:dyDescent="0.3">
      <c r="C3380" s="40"/>
    </row>
    <row r="3381" spans="3:3" x14ac:dyDescent="0.3">
      <c r="C3381" s="40"/>
    </row>
    <row r="3382" spans="3:3" x14ac:dyDescent="0.3">
      <c r="C3382" s="40"/>
    </row>
    <row r="3383" spans="3:3" x14ac:dyDescent="0.3">
      <c r="C3383" s="40"/>
    </row>
    <row r="3384" spans="3:3" x14ac:dyDescent="0.3">
      <c r="C3384" s="40"/>
    </row>
    <row r="3385" spans="3:3" x14ac:dyDescent="0.3">
      <c r="C3385" s="40"/>
    </row>
    <row r="3386" spans="3:3" x14ac:dyDescent="0.3">
      <c r="C3386" s="40"/>
    </row>
    <row r="3387" spans="3:3" x14ac:dyDescent="0.3">
      <c r="C3387" s="40"/>
    </row>
    <row r="3388" spans="3:3" x14ac:dyDescent="0.3">
      <c r="C3388" s="40"/>
    </row>
    <row r="3389" spans="3:3" x14ac:dyDescent="0.3">
      <c r="C3389" s="40"/>
    </row>
    <row r="3390" spans="3:3" x14ac:dyDescent="0.3">
      <c r="C3390" s="40"/>
    </row>
    <row r="3391" spans="3:3" x14ac:dyDescent="0.3">
      <c r="C3391" s="40"/>
    </row>
    <row r="3392" spans="3:3" x14ac:dyDescent="0.3">
      <c r="C3392" s="40"/>
    </row>
    <row r="3393" spans="3:3" x14ac:dyDescent="0.3">
      <c r="C3393" s="40"/>
    </row>
    <row r="3394" spans="3:3" x14ac:dyDescent="0.3">
      <c r="C3394" s="40"/>
    </row>
    <row r="3395" spans="3:3" x14ac:dyDescent="0.3">
      <c r="C3395" s="40"/>
    </row>
    <row r="3396" spans="3:3" x14ac:dyDescent="0.3">
      <c r="C3396" s="40"/>
    </row>
    <row r="3397" spans="3:3" x14ac:dyDescent="0.3">
      <c r="C3397" s="40"/>
    </row>
    <row r="3398" spans="3:3" x14ac:dyDescent="0.3">
      <c r="C3398" s="40"/>
    </row>
    <row r="3399" spans="3:3" x14ac:dyDescent="0.3">
      <c r="C3399" s="40"/>
    </row>
    <row r="3400" spans="3:3" x14ac:dyDescent="0.3">
      <c r="C3400" s="40"/>
    </row>
    <row r="3401" spans="3:3" x14ac:dyDescent="0.3">
      <c r="C3401" s="40"/>
    </row>
    <row r="3402" spans="3:3" x14ac:dyDescent="0.3">
      <c r="C3402" s="40"/>
    </row>
    <row r="3403" spans="3:3" x14ac:dyDescent="0.3">
      <c r="C3403" s="40"/>
    </row>
    <row r="3404" spans="3:3" x14ac:dyDescent="0.3">
      <c r="C3404" s="40"/>
    </row>
    <row r="3405" spans="3:3" x14ac:dyDescent="0.3">
      <c r="C3405" s="40"/>
    </row>
    <row r="3406" spans="3:3" x14ac:dyDescent="0.3">
      <c r="C3406" s="40"/>
    </row>
    <row r="3407" spans="3:3" x14ac:dyDescent="0.3">
      <c r="C3407" s="40"/>
    </row>
    <row r="3408" spans="3:3" x14ac:dyDescent="0.3">
      <c r="C3408" s="40"/>
    </row>
    <row r="3409" spans="3:3" x14ac:dyDescent="0.3">
      <c r="C3409" s="40"/>
    </row>
    <row r="3410" spans="3:3" x14ac:dyDescent="0.3">
      <c r="C3410" s="40"/>
    </row>
    <row r="3411" spans="3:3" x14ac:dyDescent="0.3">
      <c r="C3411" s="40"/>
    </row>
    <row r="3412" spans="3:3" x14ac:dyDescent="0.3">
      <c r="C3412" s="40"/>
    </row>
    <row r="3413" spans="3:3" x14ac:dyDescent="0.3">
      <c r="C3413" s="40"/>
    </row>
    <row r="3414" spans="3:3" x14ac:dyDescent="0.3">
      <c r="C3414" s="40"/>
    </row>
    <row r="3415" spans="3:3" x14ac:dyDescent="0.3">
      <c r="C3415" s="40"/>
    </row>
    <row r="3416" spans="3:3" x14ac:dyDescent="0.3">
      <c r="C3416" s="40"/>
    </row>
    <row r="3417" spans="3:3" x14ac:dyDescent="0.3">
      <c r="C3417" s="40"/>
    </row>
    <row r="3418" spans="3:3" x14ac:dyDescent="0.3">
      <c r="C3418" s="40"/>
    </row>
    <row r="3419" spans="3:3" x14ac:dyDescent="0.3">
      <c r="C3419" s="40"/>
    </row>
    <row r="3420" spans="3:3" x14ac:dyDescent="0.3">
      <c r="C3420" s="40"/>
    </row>
    <row r="3421" spans="3:3" x14ac:dyDescent="0.3">
      <c r="C3421" s="40"/>
    </row>
    <row r="3422" spans="3:3" x14ac:dyDescent="0.3">
      <c r="C3422" s="40"/>
    </row>
    <row r="3423" spans="3:3" x14ac:dyDescent="0.3">
      <c r="C3423" s="40"/>
    </row>
    <row r="3424" spans="3:3" x14ac:dyDescent="0.3">
      <c r="C3424" s="40"/>
    </row>
    <row r="3425" spans="3:3" x14ac:dyDescent="0.3">
      <c r="C3425" s="40"/>
    </row>
    <row r="3426" spans="3:3" x14ac:dyDescent="0.3">
      <c r="C3426" s="40"/>
    </row>
    <row r="3427" spans="3:3" x14ac:dyDescent="0.3">
      <c r="C3427" s="40"/>
    </row>
    <row r="3428" spans="3:3" x14ac:dyDescent="0.3">
      <c r="C3428" s="40"/>
    </row>
    <row r="3429" spans="3:3" x14ac:dyDescent="0.3">
      <c r="C3429" s="40"/>
    </row>
    <row r="3430" spans="3:3" x14ac:dyDescent="0.3">
      <c r="C3430" s="40"/>
    </row>
    <row r="3431" spans="3:3" x14ac:dyDescent="0.3">
      <c r="C3431" s="40"/>
    </row>
    <row r="3432" spans="3:3" x14ac:dyDescent="0.3">
      <c r="C3432" s="40"/>
    </row>
    <row r="3433" spans="3:3" x14ac:dyDescent="0.3">
      <c r="C3433" s="40"/>
    </row>
    <row r="3434" spans="3:3" x14ac:dyDescent="0.3">
      <c r="C3434" s="40"/>
    </row>
    <row r="3435" spans="3:3" x14ac:dyDescent="0.3">
      <c r="C3435" s="40"/>
    </row>
    <row r="3436" spans="3:3" x14ac:dyDescent="0.3">
      <c r="C3436" s="40"/>
    </row>
    <row r="3437" spans="3:3" x14ac:dyDescent="0.3">
      <c r="C3437" s="40"/>
    </row>
    <row r="3438" spans="3:3" x14ac:dyDescent="0.3">
      <c r="C3438" s="40"/>
    </row>
    <row r="3439" spans="3:3" x14ac:dyDescent="0.3">
      <c r="C3439" s="40"/>
    </row>
    <row r="3440" spans="3:3" x14ac:dyDescent="0.3">
      <c r="C3440" s="40"/>
    </row>
    <row r="3441" spans="3:3" x14ac:dyDescent="0.3">
      <c r="C3441" s="40"/>
    </row>
    <row r="3442" spans="3:3" x14ac:dyDescent="0.3">
      <c r="C3442" s="40"/>
    </row>
    <row r="3443" spans="3:3" x14ac:dyDescent="0.3">
      <c r="C3443" s="40"/>
    </row>
    <row r="3444" spans="3:3" x14ac:dyDescent="0.3">
      <c r="C3444" s="40"/>
    </row>
    <row r="3445" spans="3:3" x14ac:dyDescent="0.3">
      <c r="C3445" s="40"/>
    </row>
    <row r="3446" spans="3:3" x14ac:dyDescent="0.3">
      <c r="C3446" s="40"/>
    </row>
    <row r="3447" spans="3:3" x14ac:dyDescent="0.3">
      <c r="C3447" s="40"/>
    </row>
    <row r="3448" spans="3:3" x14ac:dyDescent="0.3">
      <c r="C3448" s="40"/>
    </row>
    <row r="3449" spans="3:3" x14ac:dyDescent="0.3">
      <c r="C3449" s="40"/>
    </row>
    <row r="3450" spans="3:3" x14ac:dyDescent="0.3">
      <c r="C3450" s="40"/>
    </row>
    <row r="3451" spans="3:3" x14ac:dyDescent="0.3">
      <c r="C3451" s="40"/>
    </row>
    <row r="3452" spans="3:3" x14ac:dyDescent="0.3">
      <c r="C3452" s="40"/>
    </row>
    <row r="3453" spans="3:3" x14ac:dyDescent="0.3">
      <c r="C3453" s="40"/>
    </row>
    <row r="3454" spans="3:3" x14ac:dyDescent="0.3">
      <c r="C3454" s="40"/>
    </row>
    <row r="3455" spans="3:3" x14ac:dyDescent="0.3">
      <c r="C3455" s="40"/>
    </row>
    <row r="3456" spans="3:3" x14ac:dyDescent="0.3">
      <c r="C3456" s="40"/>
    </row>
    <row r="3457" spans="3:3" x14ac:dyDescent="0.3">
      <c r="C3457" s="40"/>
    </row>
    <row r="3458" spans="3:3" x14ac:dyDescent="0.3">
      <c r="C3458" s="40"/>
    </row>
    <row r="3459" spans="3:3" x14ac:dyDescent="0.3">
      <c r="C3459" s="40"/>
    </row>
    <row r="3460" spans="3:3" x14ac:dyDescent="0.3">
      <c r="C3460" s="40"/>
    </row>
    <row r="3461" spans="3:3" x14ac:dyDescent="0.3">
      <c r="C3461" s="40"/>
    </row>
    <row r="3462" spans="3:3" x14ac:dyDescent="0.3">
      <c r="C3462" s="40"/>
    </row>
    <row r="3463" spans="3:3" x14ac:dyDescent="0.3">
      <c r="C3463" s="40"/>
    </row>
    <row r="3464" spans="3:3" x14ac:dyDescent="0.3">
      <c r="C3464" s="40"/>
    </row>
    <row r="3465" spans="3:3" x14ac:dyDescent="0.3">
      <c r="C3465" s="40"/>
    </row>
    <row r="3466" spans="3:3" x14ac:dyDescent="0.3">
      <c r="C3466" s="40"/>
    </row>
    <row r="3467" spans="3:3" x14ac:dyDescent="0.3">
      <c r="C3467" s="40"/>
    </row>
    <row r="3468" spans="3:3" x14ac:dyDescent="0.3">
      <c r="C3468" s="40"/>
    </row>
    <row r="3469" spans="3:3" x14ac:dyDescent="0.3">
      <c r="C3469" s="40"/>
    </row>
    <row r="3470" spans="3:3" x14ac:dyDescent="0.3">
      <c r="C3470" s="40"/>
    </row>
    <row r="3471" spans="3:3" x14ac:dyDescent="0.3">
      <c r="C3471" s="40"/>
    </row>
    <row r="3472" spans="3:3" x14ac:dyDescent="0.3">
      <c r="C3472" s="40"/>
    </row>
    <row r="3473" spans="3:3" x14ac:dyDescent="0.3">
      <c r="C3473" s="40"/>
    </row>
    <row r="3474" spans="3:3" x14ac:dyDescent="0.3">
      <c r="C3474" s="40"/>
    </row>
    <row r="3475" spans="3:3" x14ac:dyDescent="0.3">
      <c r="C3475" s="40"/>
    </row>
    <row r="3476" spans="3:3" x14ac:dyDescent="0.3">
      <c r="C3476" s="40"/>
    </row>
    <row r="3477" spans="3:3" x14ac:dyDescent="0.3">
      <c r="C3477" s="40"/>
    </row>
    <row r="3478" spans="3:3" x14ac:dyDescent="0.3">
      <c r="C3478" s="40"/>
    </row>
    <row r="3479" spans="3:3" x14ac:dyDescent="0.3">
      <c r="C3479" s="40"/>
    </row>
    <row r="3480" spans="3:3" x14ac:dyDescent="0.3">
      <c r="C3480" s="40"/>
    </row>
    <row r="3481" spans="3:3" x14ac:dyDescent="0.3">
      <c r="C3481" s="40"/>
    </row>
    <row r="3482" spans="3:3" x14ac:dyDescent="0.3">
      <c r="C3482" s="40"/>
    </row>
    <row r="3483" spans="3:3" x14ac:dyDescent="0.3">
      <c r="C3483" s="40"/>
    </row>
    <row r="3484" spans="3:3" x14ac:dyDescent="0.3">
      <c r="C3484" s="40"/>
    </row>
    <row r="3485" spans="3:3" x14ac:dyDescent="0.3">
      <c r="C3485" s="40"/>
    </row>
    <row r="3486" spans="3:3" x14ac:dyDescent="0.3">
      <c r="C3486" s="40"/>
    </row>
    <row r="3487" spans="3:3" x14ac:dyDescent="0.3">
      <c r="C3487" s="40"/>
    </row>
    <row r="3488" spans="3:3" x14ac:dyDescent="0.3">
      <c r="C3488" s="40"/>
    </row>
    <row r="3489" spans="3:3" x14ac:dyDescent="0.3">
      <c r="C3489" s="40"/>
    </row>
    <row r="3490" spans="3:3" x14ac:dyDescent="0.3">
      <c r="C3490" s="40"/>
    </row>
    <row r="3491" spans="3:3" x14ac:dyDescent="0.3">
      <c r="C3491" s="40"/>
    </row>
    <row r="3492" spans="3:3" x14ac:dyDescent="0.3">
      <c r="C3492" s="40"/>
    </row>
    <row r="3493" spans="3:3" x14ac:dyDescent="0.3">
      <c r="C3493" s="40"/>
    </row>
    <row r="3494" spans="3:3" x14ac:dyDescent="0.3">
      <c r="C3494" s="40"/>
    </row>
    <row r="3495" spans="3:3" x14ac:dyDescent="0.3">
      <c r="C3495" s="40"/>
    </row>
    <row r="3496" spans="3:3" x14ac:dyDescent="0.3">
      <c r="C3496" s="40"/>
    </row>
    <row r="3497" spans="3:3" x14ac:dyDescent="0.3">
      <c r="C3497" s="40"/>
    </row>
    <row r="3498" spans="3:3" x14ac:dyDescent="0.3">
      <c r="C3498" s="40"/>
    </row>
    <row r="3499" spans="3:3" x14ac:dyDescent="0.3">
      <c r="C3499" s="40"/>
    </row>
    <row r="3500" spans="3:3" x14ac:dyDescent="0.3">
      <c r="C3500" s="40"/>
    </row>
    <row r="3501" spans="3:3" x14ac:dyDescent="0.3">
      <c r="C3501" s="40"/>
    </row>
    <row r="3502" spans="3:3" x14ac:dyDescent="0.3">
      <c r="C3502" s="40"/>
    </row>
    <row r="3503" spans="3:3" x14ac:dyDescent="0.3">
      <c r="C3503" s="40"/>
    </row>
    <row r="3504" spans="3:3" x14ac:dyDescent="0.3">
      <c r="C3504" s="40"/>
    </row>
    <row r="3505" spans="3:3" x14ac:dyDescent="0.3">
      <c r="C3505" s="40"/>
    </row>
    <row r="3506" spans="3:3" x14ac:dyDescent="0.3">
      <c r="C3506" s="40"/>
    </row>
    <row r="3507" spans="3:3" x14ac:dyDescent="0.3">
      <c r="C3507" s="40"/>
    </row>
    <row r="3508" spans="3:3" x14ac:dyDescent="0.3">
      <c r="C3508" s="40"/>
    </row>
    <row r="3509" spans="3:3" x14ac:dyDescent="0.3">
      <c r="C3509" s="40"/>
    </row>
    <row r="3510" spans="3:3" x14ac:dyDescent="0.3">
      <c r="C3510" s="40"/>
    </row>
    <row r="3511" spans="3:3" x14ac:dyDescent="0.3">
      <c r="C3511" s="40"/>
    </row>
    <row r="3512" spans="3:3" x14ac:dyDescent="0.3">
      <c r="C3512" s="40"/>
    </row>
    <row r="3513" spans="3:3" x14ac:dyDescent="0.3">
      <c r="C3513" s="40"/>
    </row>
    <row r="3514" spans="3:3" x14ac:dyDescent="0.3">
      <c r="C3514" s="40"/>
    </row>
    <row r="3515" spans="3:3" x14ac:dyDescent="0.3">
      <c r="C3515" s="40"/>
    </row>
    <row r="3516" spans="3:3" x14ac:dyDescent="0.3">
      <c r="C3516" s="40"/>
    </row>
    <row r="3517" spans="3:3" x14ac:dyDescent="0.3">
      <c r="C3517" s="40"/>
    </row>
    <row r="3518" spans="3:3" x14ac:dyDescent="0.3">
      <c r="C3518" s="40"/>
    </row>
    <row r="3519" spans="3:3" x14ac:dyDescent="0.3">
      <c r="C3519" s="40"/>
    </row>
    <row r="3520" spans="3:3" x14ac:dyDescent="0.3">
      <c r="C3520" s="40"/>
    </row>
    <row r="3521" spans="3:3" x14ac:dyDescent="0.3">
      <c r="C3521" s="40"/>
    </row>
    <row r="3522" spans="3:3" x14ac:dyDescent="0.3">
      <c r="C3522" s="40"/>
    </row>
    <row r="3523" spans="3:3" x14ac:dyDescent="0.3">
      <c r="C3523" s="40"/>
    </row>
    <row r="3524" spans="3:3" x14ac:dyDescent="0.3">
      <c r="C3524" s="40"/>
    </row>
    <row r="3525" spans="3:3" x14ac:dyDescent="0.3">
      <c r="C3525" s="40"/>
    </row>
    <row r="3526" spans="3:3" x14ac:dyDescent="0.3">
      <c r="C3526" s="40"/>
    </row>
    <row r="3527" spans="3:3" x14ac:dyDescent="0.3">
      <c r="C3527" s="40"/>
    </row>
    <row r="3528" spans="3:3" x14ac:dyDescent="0.3">
      <c r="C3528" s="40"/>
    </row>
    <row r="3529" spans="3:3" x14ac:dyDescent="0.3">
      <c r="C3529" s="40"/>
    </row>
    <row r="3530" spans="3:3" x14ac:dyDescent="0.3">
      <c r="C3530" s="40"/>
    </row>
    <row r="3531" spans="3:3" x14ac:dyDescent="0.3">
      <c r="C3531" s="40"/>
    </row>
    <row r="3532" spans="3:3" x14ac:dyDescent="0.3">
      <c r="C3532" s="40"/>
    </row>
    <row r="3533" spans="3:3" x14ac:dyDescent="0.3">
      <c r="C3533" s="40"/>
    </row>
    <row r="3534" spans="3:3" x14ac:dyDescent="0.3">
      <c r="C3534" s="40"/>
    </row>
    <row r="3535" spans="3:3" x14ac:dyDescent="0.3">
      <c r="C3535" s="40"/>
    </row>
    <row r="3536" spans="3:3" x14ac:dyDescent="0.3">
      <c r="C3536" s="40"/>
    </row>
    <row r="3537" spans="3:3" x14ac:dyDescent="0.3">
      <c r="C3537" s="40"/>
    </row>
    <row r="3538" spans="3:3" x14ac:dyDescent="0.3">
      <c r="C3538" s="40"/>
    </row>
    <row r="3539" spans="3:3" x14ac:dyDescent="0.3">
      <c r="C3539" s="40"/>
    </row>
    <row r="3540" spans="3:3" x14ac:dyDescent="0.3">
      <c r="C3540" s="40"/>
    </row>
    <row r="3541" spans="3:3" x14ac:dyDescent="0.3">
      <c r="C3541" s="40"/>
    </row>
    <row r="3542" spans="3:3" x14ac:dyDescent="0.3">
      <c r="C3542" s="40"/>
    </row>
    <row r="3543" spans="3:3" x14ac:dyDescent="0.3">
      <c r="C3543" s="40"/>
    </row>
    <row r="3544" spans="3:3" x14ac:dyDescent="0.3">
      <c r="C3544" s="40"/>
    </row>
    <row r="3545" spans="3:3" x14ac:dyDescent="0.3">
      <c r="C3545" s="40"/>
    </row>
    <row r="3546" spans="3:3" x14ac:dyDescent="0.3">
      <c r="C3546" s="40"/>
    </row>
    <row r="3547" spans="3:3" x14ac:dyDescent="0.3">
      <c r="C3547" s="40"/>
    </row>
    <row r="3548" spans="3:3" x14ac:dyDescent="0.3">
      <c r="C3548" s="40"/>
    </row>
    <row r="3549" spans="3:3" x14ac:dyDescent="0.3">
      <c r="C3549" s="40"/>
    </row>
    <row r="3550" spans="3:3" x14ac:dyDescent="0.3">
      <c r="C3550" s="40"/>
    </row>
    <row r="3551" spans="3:3" x14ac:dyDescent="0.3">
      <c r="C3551" s="40"/>
    </row>
    <row r="3552" spans="3:3" x14ac:dyDescent="0.3">
      <c r="C3552" s="40"/>
    </row>
    <row r="3553" spans="3:3" x14ac:dyDescent="0.3">
      <c r="C3553" s="40"/>
    </row>
    <row r="3554" spans="3:3" x14ac:dyDescent="0.3">
      <c r="C3554" s="40"/>
    </row>
    <row r="3555" spans="3:3" x14ac:dyDescent="0.3">
      <c r="C3555" s="40"/>
    </row>
    <row r="3556" spans="3:3" x14ac:dyDescent="0.3">
      <c r="C3556" s="40"/>
    </row>
    <row r="3557" spans="3:3" x14ac:dyDescent="0.3">
      <c r="C3557" s="40"/>
    </row>
    <row r="3558" spans="3:3" x14ac:dyDescent="0.3">
      <c r="C3558" s="40"/>
    </row>
    <row r="3559" spans="3:3" x14ac:dyDescent="0.3">
      <c r="C3559" s="40"/>
    </row>
    <row r="3560" spans="3:3" x14ac:dyDescent="0.3">
      <c r="C3560" s="40"/>
    </row>
    <row r="3561" spans="3:3" x14ac:dyDescent="0.3">
      <c r="C3561" s="40"/>
    </row>
    <row r="3562" spans="3:3" x14ac:dyDescent="0.3">
      <c r="C3562" s="40"/>
    </row>
    <row r="3563" spans="3:3" x14ac:dyDescent="0.3">
      <c r="C3563" s="40"/>
    </row>
    <row r="3564" spans="3:3" x14ac:dyDescent="0.3">
      <c r="C3564" s="40"/>
    </row>
    <row r="3565" spans="3:3" x14ac:dyDescent="0.3">
      <c r="C3565" s="40"/>
    </row>
    <row r="3566" spans="3:3" x14ac:dyDescent="0.3">
      <c r="C3566" s="40"/>
    </row>
    <row r="3567" spans="3:3" x14ac:dyDescent="0.3">
      <c r="C3567" s="40"/>
    </row>
    <row r="3568" spans="3:3" x14ac:dyDescent="0.3">
      <c r="C3568" s="40"/>
    </row>
    <row r="3569" spans="3:3" x14ac:dyDescent="0.3">
      <c r="C3569" s="40"/>
    </row>
    <row r="3570" spans="3:3" x14ac:dyDescent="0.3">
      <c r="C3570" s="40"/>
    </row>
    <row r="3571" spans="3:3" x14ac:dyDescent="0.3">
      <c r="C3571" s="40"/>
    </row>
    <row r="3572" spans="3:3" x14ac:dyDescent="0.3">
      <c r="C3572" s="40"/>
    </row>
    <row r="3573" spans="3:3" x14ac:dyDescent="0.3">
      <c r="C3573" s="40"/>
    </row>
    <row r="3574" spans="3:3" x14ac:dyDescent="0.3">
      <c r="C3574" s="40"/>
    </row>
    <row r="3575" spans="3:3" x14ac:dyDescent="0.3">
      <c r="C3575" s="40"/>
    </row>
    <row r="3576" spans="3:3" x14ac:dyDescent="0.3">
      <c r="C3576" s="40"/>
    </row>
    <row r="3577" spans="3:3" x14ac:dyDescent="0.3">
      <c r="C3577" s="40"/>
    </row>
    <row r="3578" spans="3:3" x14ac:dyDescent="0.3">
      <c r="C3578" s="40"/>
    </row>
    <row r="3579" spans="3:3" x14ac:dyDescent="0.3">
      <c r="C3579" s="40"/>
    </row>
    <row r="3580" spans="3:3" x14ac:dyDescent="0.3">
      <c r="C3580" s="40"/>
    </row>
    <row r="3581" spans="3:3" x14ac:dyDescent="0.3">
      <c r="C3581" s="40"/>
    </row>
    <row r="3582" spans="3:3" x14ac:dyDescent="0.3">
      <c r="C3582" s="40"/>
    </row>
    <row r="3583" spans="3:3" x14ac:dyDescent="0.3">
      <c r="C3583" s="40"/>
    </row>
    <row r="3584" spans="3:3" x14ac:dyDescent="0.3">
      <c r="C3584" s="40"/>
    </row>
    <row r="3585" spans="3:3" x14ac:dyDescent="0.3">
      <c r="C3585" s="40"/>
    </row>
    <row r="3586" spans="3:3" x14ac:dyDescent="0.3">
      <c r="C3586" s="40"/>
    </row>
    <row r="3587" spans="3:3" x14ac:dyDescent="0.3">
      <c r="C3587" s="40"/>
    </row>
    <row r="3588" spans="3:3" x14ac:dyDescent="0.3">
      <c r="C3588" s="40"/>
    </row>
    <row r="3589" spans="3:3" x14ac:dyDescent="0.3">
      <c r="C3589" s="40"/>
    </row>
    <row r="3590" spans="3:3" x14ac:dyDescent="0.3">
      <c r="C3590" s="40"/>
    </row>
    <row r="3591" spans="3:3" x14ac:dyDescent="0.3">
      <c r="C3591" s="40"/>
    </row>
    <row r="3592" spans="3:3" x14ac:dyDescent="0.3">
      <c r="C3592" s="40"/>
    </row>
    <row r="3593" spans="3:3" x14ac:dyDescent="0.3">
      <c r="C3593" s="40"/>
    </row>
    <row r="3594" spans="3:3" x14ac:dyDescent="0.3">
      <c r="C3594" s="40"/>
    </row>
    <row r="3595" spans="3:3" x14ac:dyDescent="0.3">
      <c r="C3595" s="40"/>
    </row>
    <row r="3596" spans="3:3" x14ac:dyDescent="0.3">
      <c r="C3596" s="40"/>
    </row>
    <row r="3597" spans="3:3" x14ac:dyDescent="0.3">
      <c r="C3597" s="40"/>
    </row>
    <row r="3598" spans="3:3" x14ac:dyDescent="0.3">
      <c r="C3598" s="40"/>
    </row>
    <row r="3599" spans="3:3" x14ac:dyDescent="0.3">
      <c r="C3599" s="40"/>
    </row>
    <row r="3600" spans="3:3" x14ac:dyDescent="0.3">
      <c r="C3600" s="40"/>
    </row>
    <row r="3601" spans="3:3" x14ac:dyDescent="0.3">
      <c r="C3601" s="40"/>
    </row>
    <row r="3602" spans="3:3" x14ac:dyDescent="0.3">
      <c r="C3602" s="40"/>
    </row>
    <row r="3603" spans="3:3" x14ac:dyDescent="0.3">
      <c r="C3603" s="40"/>
    </row>
    <row r="3604" spans="3:3" x14ac:dyDescent="0.3">
      <c r="C3604" s="40"/>
    </row>
    <row r="3605" spans="3:3" x14ac:dyDescent="0.3">
      <c r="C3605" s="40"/>
    </row>
    <row r="3606" spans="3:3" x14ac:dyDescent="0.3">
      <c r="C3606" s="40"/>
    </row>
    <row r="3607" spans="3:3" x14ac:dyDescent="0.3">
      <c r="C3607" s="40"/>
    </row>
    <row r="3608" spans="3:3" x14ac:dyDescent="0.3">
      <c r="C3608" s="40"/>
    </row>
    <row r="3609" spans="3:3" x14ac:dyDescent="0.3">
      <c r="C3609" s="40"/>
    </row>
    <row r="3610" spans="3:3" x14ac:dyDescent="0.3">
      <c r="C3610" s="40"/>
    </row>
    <row r="3611" spans="3:3" x14ac:dyDescent="0.3">
      <c r="C3611" s="40"/>
    </row>
    <row r="3612" spans="3:3" x14ac:dyDescent="0.3">
      <c r="C3612" s="40"/>
    </row>
    <row r="3613" spans="3:3" x14ac:dyDescent="0.3">
      <c r="C3613" s="40"/>
    </row>
    <row r="3614" spans="3:3" x14ac:dyDescent="0.3">
      <c r="C3614" s="40"/>
    </row>
    <row r="3615" spans="3:3" x14ac:dyDescent="0.3">
      <c r="C3615" s="40"/>
    </row>
    <row r="3616" spans="3:3" x14ac:dyDescent="0.3">
      <c r="C3616" s="40"/>
    </row>
    <row r="3617" spans="3:3" x14ac:dyDescent="0.3">
      <c r="C3617" s="40"/>
    </row>
    <row r="3618" spans="3:3" x14ac:dyDescent="0.3">
      <c r="C3618" s="40"/>
    </row>
    <row r="3619" spans="3:3" x14ac:dyDescent="0.3">
      <c r="C3619" s="40"/>
    </row>
    <row r="3620" spans="3:3" x14ac:dyDescent="0.3">
      <c r="C3620" s="40"/>
    </row>
    <row r="3621" spans="3:3" x14ac:dyDescent="0.3">
      <c r="C3621" s="40"/>
    </row>
    <row r="3622" spans="3:3" x14ac:dyDescent="0.3">
      <c r="C3622" s="40"/>
    </row>
    <row r="3623" spans="3:3" x14ac:dyDescent="0.3">
      <c r="C3623" s="40"/>
    </row>
    <row r="3624" spans="3:3" x14ac:dyDescent="0.3">
      <c r="C3624" s="40"/>
    </row>
    <row r="3625" spans="3:3" x14ac:dyDescent="0.3">
      <c r="C3625" s="40"/>
    </row>
    <row r="3626" spans="3:3" x14ac:dyDescent="0.3">
      <c r="C3626" s="40"/>
    </row>
    <row r="3627" spans="3:3" x14ac:dyDescent="0.3">
      <c r="C3627" s="40"/>
    </row>
    <row r="3628" spans="3:3" x14ac:dyDescent="0.3">
      <c r="C3628" s="40"/>
    </row>
    <row r="3629" spans="3:3" x14ac:dyDescent="0.3">
      <c r="C3629" s="40"/>
    </row>
    <row r="3630" spans="3:3" x14ac:dyDescent="0.3">
      <c r="C3630" s="40"/>
    </row>
    <row r="3631" spans="3:3" x14ac:dyDescent="0.3">
      <c r="C3631" s="40"/>
    </row>
    <row r="3632" spans="3:3" x14ac:dyDescent="0.3">
      <c r="C3632" s="40"/>
    </row>
    <row r="3633" spans="3:3" x14ac:dyDescent="0.3">
      <c r="C3633" s="40"/>
    </row>
    <row r="3634" spans="3:3" x14ac:dyDescent="0.3">
      <c r="C3634" s="40"/>
    </row>
    <row r="3635" spans="3:3" x14ac:dyDescent="0.3">
      <c r="C3635" s="40"/>
    </row>
    <row r="3636" spans="3:3" x14ac:dyDescent="0.3">
      <c r="C3636" s="40"/>
    </row>
    <row r="3637" spans="3:3" x14ac:dyDescent="0.3">
      <c r="C3637" s="40"/>
    </row>
    <row r="3638" spans="3:3" x14ac:dyDescent="0.3">
      <c r="C3638" s="40"/>
    </row>
    <row r="3639" spans="3:3" x14ac:dyDescent="0.3">
      <c r="C3639" s="40"/>
    </row>
    <row r="3640" spans="3:3" x14ac:dyDescent="0.3">
      <c r="C3640" s="40"/>
    </row>
    <row r="3641" spans="3:3" x14ac:dyDescent="0.3">
      <c r="C3641" s="40"/>
    </row>
    <row r="3642" spans="3:3" x14ac:dyDescent="0.3">
      <c r="C3642" s="40"/>
    </row>
    <row r="3643" spans="3:3" x14ac:dyDescent="0.3">
      <c r="C3643" s="40"/>
    </row>
    <row r="3644" spans="3:3" x14ac:dyDescent="0.3">
      <c r="C3644" s="40"/>
    </row>
    <row r="3645" spans="3:3" x14ac:dyDescent="0.3">
      <c r="C3645" s="40"/>
    </row>
    <row r="3646" spans="3:3" x14ac:dyDescent="0.3">
      <c r="C3646" s="40"/>
    </row>
    <row r="3647" spans="3:3" x14ac:dyDescent="0.3">
      <c r="C3647" s="40"/>
    </row>
    <row r="3648" spans="3:3" x14ac:dyDescent="0.3">
      <c r="C3648" s="40"/>
    </row>
    <row r="3649" spans="3:3" x14ac:dyDescent="0.3">
      <c r="C3649" s="40"/>
    </row>
    <row r="3650" spans="3:3" x14ac:dyDescent="0.3">
      <c r="C3650" s="40"/>
    </row>
    <row r="3651" spans="3:3" x14ac:dyDescent="0.3">
      <c r="C3651" s="40"/>
    </row>
    <row r="3652" spans="3:3" x14ac:dyDescent="0.3">
      <c r="C3652" s="40"/>
    </row>
    <row r="3653" spans="3:3" x14ac:dyDescent="0.3">
      <c r="C3653" s="40"/>
    </row>
    <row r="3654" spans="3:3" x14ac:dyDescent="0.3">
      <c r="C3654" s="40"/>
    </row>
    <row r="3655" spans="3:3" x14ac:dyDescent="0.3">
      <c r="C3655" s="40"/>
    </row>
    <row r="3656" spans="3:3" x14ac:dyDescent="0.3">
      <c r="C3656" s="40"/>
    </row>
    <row r="3657" spans="3:3" x14ac:dyDescent="0.3">
      <c r="C3657" s="40"/>
    </row>
    <row r="3658" spans="3:3" x14ac:dyDescent="0.3">
      <c r="C3658" s="40"/>
    </row>
    <row r="3659" spans="3:3" x14ac:dyDescent="0.3">
      <c r="C3659" s="40"/>
    </row>
    <row r="3660" spans="3:3" x14ac:dyDescent="0.3">
      <c r="C3660" s="40"/>
    </row>
    <row r="3661" spans="3:3" x14ac:dyDescent="0.3">
      <c r="C3661" s="40"/>
    </row>
    <row r="3662" spans="3:3" x14ac:dyDescent="0.3">
      <c r="C3662" s="40"/>
    </row>
    <row r="3663" spans="3:3" x14ac:dyDescent="0.3">
      <c r="C3663" s="40"/>
    </row>
    <row r="3664" spans="3:3" x14ac:dyDescent="0.3">
      <c r="C3664" s="40"/>
    </row>
    <row r="3665" spans="3:3" x14ac:dyDescent="0.3">
      <c r="C3665" s="40"/>
    </row>
    <row r="3666" spans="3:3" x14ac:dyDescent="0.3">
      <c r="C3666" s="40"/>
    </row>
    <row r="3667" spans="3:3" x14ac:dyDescent="0.3">
      <c r="C3667" s="40"/>
    </row>
    <row r="3668" spans="3:3" x14ac:dyDescent="0.3">
      <c r="C3668" s="40"/>
    </row>
    <row r="3669" spans="3:3" x14ac:dyDescent="0.3">
      <c r="C3669" s="40"/>
    </row>
    <row r="3670" spans="3:3" x14ac:dyDescent="0.3">
      <c r="C3670" s="40"/>
    </row>
    <row r="3671" spans="3:3" x14ac:dyDescent="0.3">
      <c r="C3671" s="40"/>
    </row>
    <row r="3672" spans="3:3" x14ac:dyDescent="0.3">
      <c r="C3672" s="40"/>
    </row>
    <row r="3673" spans="3:3" x14ac:dyDescent="0.3">
      <c r="C3673" s="40"/>
    </row>
    <row r="3674" spans="3:3" x14ac:dyDescent="0.3">
      <c r="C3674" s="40"/>
    </row>
    <row r="3675" spans="3:3" x14ac:dyDescent="0.3">
      <c r="C3675" s="40"/>
    </row>
    <row r="3676" spans="3:3" x14ac:dyDescent="0.3">
      <c r="C3676" s="40"/>
    </row>
    <row r="3677" spans="3:3" x14ac:dyDescent="0.3">
      <c r="C3677" s="40"/>
    </row>
    <row r="3678" spans="3:3" x14ac:dyDescent="0.3">
      <c r="C3678" s="40"/>
    </row>
    <row r="3679" spans="3:3" x14ac:dyDescent="0.3">
      <c r="C3679" s="40"/>
    </row>
    <row r="3680" spans="3:3" x14ac:dyDescent="0.3">
      <c r="C3680" s="40"/>
    </row>
    <row r="3681" spans="3:3" x14ac:dyDescent="0.3">
      <c r="C3681" s="40"/>
    </row>
    <row r="3682" spans="3:3" x14ac:dyDescent="0.3">
      <c r="C3682" s="40"/>
    </row>
    <row r="3683" spans="3:3" x14ac:dyDescent="0.3">
      <c r="C3683" s="40"/>
    </row>
    <row r="3684" spans="3:3" x14ac:dyDescent="0.3">
      <c r="C3684" s="40"/>
    </row>
    <row r="3685" spans="3:3" x14ac:dyDescent="0.3">
      <c r="C3685" s="40"/>
    </row>
    <row r="3686" spans="3:3" x14ac:dyDescent="0.3">
      <c r="C3686" s="40"/>
    </row>
    <row r="3687" spans="3:3" x14ac:dyDescent="0.3">
      <c r="C3687" s="40"/>
    </row>
    <row r="3688" spans="3:3" x14ac:dyDescent="0.3">
      <c r="C3688" s="40"/>
    </row>
    <row r="3689" spans="3:3" x14ac:dyDescent="0.3">
      <c r="C3689" s="40"/>
    </row>
    <row r="3690" spans="3:3" x14ac:dyDescent="0.3">
      <c r="C3690" s="40"/>
    </row>
    <row r="3691" spans="3:3" x14ac:dyDescent="0.3">
      <c r="C3691" s="40"/>
    </row>
    <row r="3692" spans="3:3" x14ac:dyDescent="0.3">
      <c r="C3692" s="40"/>
    </row>
    <row r="3693" spans="3:3" x14ac:dyDescent="0.3">
      <c r="C3693" s="40"/>
    </row>
    <row r="3694" spans="3:3" x14ac:dyDescent="0.3">
      <c r="C3694" s="40"/>
    </row>
    <row r="3695" spans="3:3" x14ac:dyDescent="0.3">
      <c r="C3695" s="40"/>
    </row>
    <row r="3696" spans="3:3" x14ac:dyDescent="0.3">
      <c r="C3696" s="40"/>
    </row>
    <row r="3697" spans="3:3" x14ac:dyDescent="0.3">
      <c r="C3697" s="40"/>
    </row>
    <row r="3698" spans="3:3" x14ac:dyDescent="0.3">
      <c r="C3698" s="40"/>
    </row>
    <row r="3699" spans="3:3" x14ac:dyDescent="0.3">
      <c r="C3699" s="40"/>
    </row>
    <row r="3700" spans="3:3" x14ac:dyDescent="0.3">
      <c r="C3700" s="40"/>
    </row>
    <row r="3701" spans="3:3" x14ac:dyDescent="0.3">
      <c r="C3701" s="40"/>
    </row>
    <row r="3702" spans="3:3" x14ac:dyDescent="0.3">
      <c r="C3702" s="40"/>
    </row>
    <row r="3703" spans="3:3" x14ac:dyDescent="0.3">
      <c r="C3703" s="40"/>
    </row>
    <row r="3704" spans="3:3" x14ac:dyDescent="0.3">
      <c r="C3704" s="40"/>
    </row>
    <row r="3705" spans="3:3" x14ac:dyDescent="0.3">
      <c r="C3705" s="40"/>
    </row>
    <row r="3706" spans="3:3" x14ac:dyDescent="0.3">
      <c r="C3706" s="40"/>
    </row>
    <row r="3707" spans="3:3" x14ac:dyDescent="0.3">
      <c r="C3707" s="40"/>
    </row>
    <row r="3708" spans="3:3" x14ac:dyDescent="0.3">
      <c r="C3708" s="40"/>
    </row>
    <row r="3709" spans="3:3" x14ac:dyDescent="0.3">
      <c r="C3709" s="40"/>
    </row>
    <row r="3710" spans="3:3" x14ac:dyDescent="0.3">
      <c r="C3710" s="40"/>
    </row>
    <row r="3711" spans="3:3" x14ac:dyDescent="0.3">
      <c r="C3711" s="40"/>
    </row>
    <row r="3712" spans="3:3" x14ac:dyDescent="0.3">
      <c r="C3712" s="40"/>
    </row>
    <row r="3713" spans="3:3" x14ac:dyDescent="0.3">
      <c r="C3713" s="40"/>
    </row>
    <row r="3714" spans="3:3" x14ac:dyDescent="0.3">
      <c r="C3714" s="40"/>
    </row>
    <row r="3715" spans="3:3" x14ac:dyDescent="0.3">
      <c r="C3715" s="40"/>
    </row>
    <row r="3716" spans="3:3" x14ac:dyDescent="0.3">
      <c r="C3716" s="40"/>
    </row>
    <row r="3717" spans="3:3" x14ac:dyDescent="0.3">
      <c r="C3717" s="40"/>
    </row>
    <row r="3718" spans="3:3" x14ac:dyDescent="0.3">
      <c r="C3718" s="40"/>
    </row>
    <row r="3719" spans="3:3" x14ac:dyDescent="0.3">
      <c r="C3719" s="40"/>
    </row>
    <row r="3720" spans="3:3" x14ac:dyDescent="0.3">
      <c r="C3720" s="40"/>
    </row>
    <row r="3721" spans="3:3" x14ac:dyDescent="0.3">
      <c r="C3721" s="40"/>
    </row>
    <row r="3722" spans="3:3" x14ac:dyDescent="0.3">
      <c r="C3722" s="40"/>
    </row>
    <row r="3723" spans="3:3" x14ac:dyDescent="0.3">
      <c r="C3723" s="40"/>
    </row>
    <row r="3724" spans="3:3" x14ac:dyDescent="0.3">
      <c r="C3724" s="40"/>
    </row>
    <row r="3725" spans="3:3" x14ac:dyDescent="0.3">
      <c r="C3725" s="40"/>
    </row>
    <row r="3726" spans="3:3" x14ac:dyDescent="0.3">
      <c r="C3726" s="40"/>
    </row>
    <row r="3727" spans="3:3" x14ac:dyDescent="0.3">
      <c r="C3727" s="40"/>
    </row>
    <row r="3728" spans="3:3" x14ac:dyDescent="0.3">
      <c r="C3728" s="40"/>
    </row>
    <row r="3729" spans="3:3" x14ac:dyDescent="0.3">
      <c r="C3729" s="40"/>
    </row>
    <row r="3730" spans="3:3" x14ac:dyDescent="0.3">
      <c r="C3730" s="40"/>
    </row>
    <row r="3731" spans="3:3" x14ac:dyDescent="0.3">
      <c r="C3731" s="40"/>
    </row>
    <row r="3732" spans="3:3" x14ac:dyDescent="0.3">
      <c r="C3732" s="40"/>
    </row>
    <row r="3733" spans="3:3" x14ac:dyDescent="0.3">
      <c r="C3733" s="40"/>
    </row>
    <row r="3734" spans="3:3" x14ac:dyDescent="0.3">
      <c r="C3734" s="40"/>
    </row>
    <row r="3735" spans="3:3" x14ac:dyDescent="0.3">
      <c r="C3735" s="40"/>
    </row>
    <row r="3736" spans="3:3" x14ac:dyDescent="0.3">
      <c r="C3736" s="40"/>
    </row>
    <row r="3737" spans="3:3" x14ac:dyDescent="0.3">
      <c r="C3737" s="40"/>
    </row>
    <row r="3738" spans="3:3" x14ac:dyDescent="0.3">
      <c r="C3738" s="40"/>
    </row>
    <row r="3739" spans="3:3" x14ac:dyDescent="0.3">
      <c r="C3739" s="40"/>
    </row>
    <row r="3740" spans="3:3" x14ac:dyDescent="0.3">
      <c r="C3740" s="40"/>
    </row>
    <row r="3741" spans="3:3" x14ac:dyDescent="0.3">
      <c r="C3741" s="40"/>
    </row>
    <row r="3742" spans="3:3" x14ac:dyDescent="0.3">
      <c r="C3742" s="40"/>
    </row>
    <row r="3743" spans="3:3" x14ac:dyDescent="0.3">
      <c r="C3743" s="40"/>
    </row>
    <row r="3744" spans="3:3" x14ac:dyDescent="0.3">
      <c r="C3744" s="40"/>
    </row>
    <row r="3745" spans="3:3" x14ac:dyDescent="0.3">
      <c r="C3745" s="40"/>
    </row>
    <row r="3746" spans="3:3" x14ac:dyDescent="0.3">
      <c r="C3746" s="40"/>
    </row>
    <row r="3747" spans="3:3" x14ac:dyDescent="0.3">
      <c r="C3747" s="40"/>
    </row>
    <row r="3748" spans="3:3" x14ac:dyDescent="0.3">
      <c r="C3748" s="40"/>
    </row>
    <row r="3749" spans="3:3" x14ac:dyDescent="0.3">
      <c r="C3749" s="40"/>
    </row>
    <row r="3750" spans="3:3" x14ac:dyDescent="0.3">
      <c r="C3750" s="40"/>
    </row>
    <row r="3751" spans="3:3" x14ac:dyDescent="0.3">
      <c r="C3751" s="40"/>
    </row>
    <row r="3752" spans="3:3" x14ac:dyDescent="0.3">
      <c r="C3752" s="40"/>
    </row>
    <row r="3753" spans="3:3" x14ac:dyDescent="0.3">
      <c r="C3753" s="40"/>
    </row>
    <row r="3754" spans="3:3" x14ac:dyDescent="0.3">
      <c r="C3754" s="40"/>
    </row>
    <row r="3755" spans="3:3" x14ac:dyDescent="0.3">
      <c r="C3755" s="40"/>
    </row>
    <row r="3756" spans="3:3" x14ac:dyDescent="0.3">
      <c r="C3756" s="40"/>
    </row>
    <row r="3757" spans="3:3" x14ac:dyDescent="0.3">
      <c r="C3757" s="40"/>
    </row>
    <row r="3758" spans="3:3" x14ac:dyDescent="0.3">
      <c r="C3758" s="40"/>
    </row>
    <row r="3759" spans="3:3" x14ac:dyDescent="0.3">
      <c r="C3759" s="40"/>
    </row>
    <row r="3760" spans="3:3" x14ac:dyDescent="0.3">
      <c r="C3760" s="40"/>
    </row>
    <row r="3761" spans="3:3" x14ac:dyDescent="0.3">
      <c r="C3761" s="40"/>
    </row>
    <row r="3762" spans="3:3" x14ac:dyDescent="0.3">
      <c r="C3762" s="40"/>
    </row>
    <row r="3763" spans="3:3" x14ac:dyDescent="0.3">
      <c r="C3763" s="40"/>
    </row>
    <row r="3764" spans="3:3" x14ac:dyDescent="0.3">
      <c r="C3764" s="40"/>
    </row>
    <row r="3765" spans="3:3" x14ac:dyDescent="0.3">
      <c r="C3765" s="40"/>
    </row>
    <row r="3766" spans="3:3" x14ac:dyDescent="0.3">
      <c r="C3766" s="40"/>
    </row>
    <row r="3767" spans="3:3" x14ac:dyDescent="0.3">
      <c r="C3767" s="40"/>
    </row>
    <row r="3768" spans="3:3" x14ac:dyDescent="0.3">
      <c r="C3768" s="40"/>
    </row>
    <row r="3769" spans="3:3" x14ac:dyDescent="0.3">
      <c r="C3769" s="40"/>
    </row>
    <row r="3770" spans="3:3" x14ac:dyDescent="0.3">
      <c r="C3770" s="40"/>
    </row>
    <row r="3771" spans="3:3" x14ac:dyDescent="0.3">
      <c r="C3771" s="40"/>
    </row>
    <row r="3772" spans="3:3" x14ac:dyDescent="0.3">
      <c r="C3772" s="40"/>
    </row>
    <row r="3773" spans="3:3" x14ac:dyDescent="0.3">
      <c r="C3773" s="40"/>
    </row>
    <row r="3774" spans="3:3" x14ac:dyDescent="0.3">
      <c r="C3774" s="40"/>
    </row>
    <row r="3775" spans="3:3" x14ac:dyDescent="0.3">
      <c r="C3775" s="40"/>
    </row>
    <row r="3776" spans="3:3" x14ac:dyDescent="0.3">
      <c r="C3776" s="40"/>
    </row>
    <row r="3777" spans="3:3" x14ac:dyDescent="0.3">
      <c r="C3777" s="40"/>
    </row>
    <row r="3778" spans="3:3" x14ac:dyDescent="0.3">
      <c r="C3778" s="40"/>
    </row>
    <row r="3779" spans="3:3" x14ac:dyDescent="0.3">
      <c r="C3779" s="40"/>
    </row>
    <row r="3780" spans="3:3" x14ac:dyDescent="0.3">
      <c r="C3780" s="40"/>
    </row>
    <row r="3781" spans="3:3" x14ac:dyDescent="0.3">
      <c r="C3781" s="40"/>
    </row>
    <row r="3782" spans="3:3" x14ac:dyDescent="0.3">
      <c r="C3782" s="40"/>
    </row>
    <row r="3783" spans="3:3" x14ac:dyDescent="0.3">
      <c r="C3783" s="40"/>
    </row>
    <row r="3784" spans="3:3" x14ac:dyDescent="0.3">
      <c r="C3784" s="40"/>
    </row>
    <row r="3785" spans="3:3" x14ac:dyDescent="0.3">
      <c r="C3785" s="40"/>
    </row>
    <row r="3786" spans="3:3" x14ac:dyDescent="0.3">
      <c r="C3786" s="40"/>
    </row>
    <row r="3787" spans="3:3" x14ac:dyDescent="0.3">
      <c r="C3787" s="40"/>
    </row>
    <row r="3788" spans="3:3" x14ac:dyDescent="0.3">
      <c r="C3788" s="40"/>
    </row>
    <row r="3789" spans="3:3" x14ac:dyDescent="0.3">
      <c r="C3789" s="40"/>
    </row>
    <row r="3790" spans="3:3" x14ac:dyDescent="0.3">
      <c r="C3790" s="40"/>
    </row>
    <row r="3791" spans="3:3" x14ac:dyDescent="0.3">
      <c r="C3791" s="40"/>
    </row>
    <row r="3792" spans="3:3" x14ac:dyDescent="0.3">
      <c r="C3792" s="40"/>
    </row>
    <row r="3793" spans="3:3" x14ac:dyDescent="0.3">
      <c r="C3793" s="40"/>
    </row>
    <row r="3794" spans="3:3" x14ac:dyDescent="0.3">
      <c r="C3794" s="40"/>
    </row>
    <row r="3795" spans="3:3" x14ac:dyDescent="0.3">
      <c r="C3795" s="40"/>
    </row>
    <row r="3796" spans="3:3" x14ac:dyDescent="0.3">
      <c r="C3796" s="40"/>
    </row>
    <row r="3797" spans="3:3" x14ac:dyDescent="0.3">
      <c r="C3797" s="40"/>
    </row>
    <row r="3798" spans="3:3" x14ac:dyDescent="0.3">
      <c r="C3798" s="40"/>
    </row>
    <row r="3799" spans="3:3" x14ac:dyDescent="0.3">
      <c r="C3799" s="40"/>
    </row>
    <row r="3800" spans="3:3" x14ac:dyDescent="0.3">
      <c r="C3800" s="40"/>
    </row>
    <row r="3801" spans="3:3" x14ac:dyDescent="0.3">
      <c r="C3801" s="40"/>
    </row>
    <row r="3802" spans="3:3" x14ac:dyDescent="0.3">
      <c r="C3802" s="40"/>
    </row>
    <row r="3803" spans="3:3" x14ac:dyDescent="0.3">
      <c r="C3803" s="40"/>
    </row>
    <row r="3804" spans="3:3" x14ac:dyDescent="0.3">
      <c r="C3804" s="40"/>
    </row>
    <row r="3805" spans="3:3" x14ac:dyDescent="0.3">
      <c r="C3805" s="40"/>
    </row>
    <row r="3806" spans="3:3" x14ac:dyDescent="0.3">
      <c r="C3806" s="40"/>
    </row>
    <row r="3807" spans="3:3" x14ac:dyDescent="0.3">
      <c r="C3807" s="40"/>
    </row>
    <row r="3808" spans="3:3" x14ac:dyDescent="0.3">
      <c r="C3808" s="40"/>
    </row>
    <row r="3809" spans="3:3" x14ac:dyDescent="0.3">
      <c r="C3809" s="40"/>
    </row>
    <row r="3810" spans="3:3" x14ac:dyDescent="0.3">
      <c r="C3810" s="40"/>
    </row>
    <row r="3811" spans="3:3" x14ac:dyDescent="0.3">
      <c r="C3811" s="40"/>
    </row>
    <row r="3812" spans="3:3" x14ac:dyDescent="0.3">
      <c r="C3812" s="40"/>
    </row>
    <row r="3813" spans="3:3" x14ac:dyDescent="0.3">
      <c r="C3813" s="40"/>
    </row>
    <row r="3814" spans="3:3" x14ac:dyDescent="0.3">
      <c r="C3814" s="40"/>
    </row>
    <row r="3815" spans="3:3" x14ac:dyDescent="0.3">
      <c r="C3815" s="40"/>
    </row>
    <row r="3816" spans="3:3" x14ac:dyDescent="0.3">
      <c r="C3816" s="40"/>
    </row>
    <row r="3817" spans="3:3" x14ac:dyDescent="0.3">
      <c r="C3817" s="40"/>
    </row>
    <row r="3818" spans="3:3" x14ac:dyDescent="0.3">
      <c r="C3818" s="40"/>
    </row>
    <row r="3819" spans="3:3" x14ac:dyDescent="0.3">
      <c r="C3819" s="40"/>
    </row>
    <row r="3820" spans="3:3" x14ac:dyDescent="0.3">
      <c r="C3820" s="40"/>
    </row>
    <row r="3821" spans="3:3" x14ac:dyDescent="0.3">
      <c r="C3821" s="40"/>
    </row>
    <row r="3822" spans="3:3" x14ac:dyDescent="0.3">
      <c r="C3822" s="40"/>
    </row>
    <row r="3823" spans="3:3" x14ac:dyDescent="0.3">
      <c r="C3823" s="40"/>
    </row>
    <row r="3824" spans="3:3" x14ac:dyDescent="0.3">
      <c r="C3824" s="40"/>
    </row>
    <row r="3825" spans="3:3" x14ac:dyDescent="0.3">
      <c r="C3825" s="40"/>
    </row>
    <row r="3826" spans="3:3" x14ac:dyDescent="0.3">
      <c r="C3826" s="40"/>
    </row>
    <row r="3827" spans="3:3" x14ac:dyDescent="0.3">
      <c r="C3827" s="40"/>
    </row>
    <row r="3828" spans="3:3" x14ac:dyDescent="0.3">
      <c r="C3828" s="40"/>
    </row>
    <row r="3829" spans="3:3" x14ac:dyDescent="0.3">
      <c r="C3829" s="40"/>
    </row>
    <row r="3830" spans="3:3" x14ac:dyDescent="0.3">
      <c r="C3830" s="40"/>
    </row>
    <row r="3831" spans="3:3" x14ac:dyDescent="0.3">
      <c r="C3831" s="40"/>
    </row>
    <row r="3832" spans="3:3" x14ac:dyDescent="0.3">
      <c r="C3832" s="40"/>
    </row>
    <row r="3833" spans="3:3" x14ac:dyDescent="0.3">
      <c r="C3833" s="40"/>
    </row>
    <row r="3834" spans="3:3" x14ac:dyDescent="0.3">
      <c r="C3834" s="40"/>
    </row>
    <row r="3835" spans="3:3" x14ac:dyDescent="0.3">
      <c r="C3835" s="40"/>
    </row>
    <row r="3836" spans="3:3" x14ac:dyDescent="0.3">
      <c r="C3836" s="40"/>
    </row>
    <row r="3837" spans="3:3" x14ac:dyDescent="0.3">
      <c r="C3837" s="40"/>
    </row>
    <row r="3838" spans="3:3" x14ac:dyDescent="0.3">
      <c r="C3838" s="40"/>
    </row>
    <row r="3839" spans="3:3" x14ac:dyDescent="0.3">
      <c r="C3839" s="40"/>
    </row>
    <row r="3840" spans="3:3" x14ac:dyDescent="0.3">
      <c r="C3840" s="40"/>
    </row>
    <row r="3841" spans="3:3" x14ac:dyDescent="0.3">
      <c r="C3841" s="40"/>
    </row>
    <row r="3842" spans="3:3" x14ac:dyDescent="0.3">
      <c r="C3842" s="40"/>
    </row>
    <row r="3843" spans="3:3" x14ac:dyDescent="0.3">
      <c r="C3843" s="40"/>
    </row>
    <row r="3844" spans="3:3" x14ac:dyDescent="0.3">
      <c r="C3844" s="40"/>
    </row>
    <row r="3845" spans="3:3" x14ac:dyDescent="0.3">
      <c r="C3845" s="40"/>
    </row>
    <row r="3846" spans="3:3" x14ac:dyDescent="0.3">
      <c r="C3846" s="40"/>
    </row>
    <row r="3847" spans="3:3" x14ac:dyDescent="0.3">
      <c r="C3847" s="40"/>
    </row>
    <row r="3848" spans="3:3" x14ac:dyDescent="0.3">
      <c r="C3848" s="40"/>
    </row>
    <row r="3849" spans="3:3" x14ac:dyDescent="0.3">
      <c r="C3849" s="40"/>
    </row>
    <row r="3850" spans="3:3" x14ac:dyDescent="0.3">
      <c r="C3850" s="40"/>
    </row>
    <row r="3851" spans="3:3" x14ac:dyDescent="0.3">
      <c r="C3851" s="40"/>
    </row>
    <row r="3852" spans="3:3" x14ac:dyDescent="0.3">
      <c r="C3852" s="40"/>
    </row>
    <row r="3853" spans="3:3" x14ac:dyDescent="0.3">
      <c r="C3853" s="40"/>
    </row>
    <row r="3854" spans="3:3" x14ac:dyDescent="0.3">
      <c r="C3854" s="40"/>
    </row>
    <row r="3855" spans="3:3" x14ac:dyDescent="0.3">
      <c r="C3855" s="40"/>
    </row>
    <row r="3856" spans="3:3" x14ac:dyDescent="0.3">
      <c r="C3856" s="40"/>
    </row>
    <row r="3857" spans="3:3" x14ac:dyDescent="0.3">
      <c r="C3857" s="40"/>
    </row>
    <row r="3858" spans="3:3" x14ac:dyDescent="0.3">
      <c r="C3858" s="40"/>
    </row>
    <row r="3859" spans="3:3" x14ac:dyDescent="0.3">
      <c r="C3859" s="40"/>
    </row>
    <row r="3860" spans="3:3" x14ac:dyDescent="0.3">
      <c r="C3860" s="40"/>
    </row>
    <row r="3861" spans="3:3" x14ac:dyDescent="0.3">
      <c r="C3861" s="40"/>
    </row>
    <row r="3862" spans="3:3" x14ac:dyDescent="0.3">
      <c r="C3862" s="40"/>
    </row>
    <row r="3863" spans="3:3" x14ac:dyDescent="0.3">
      <c r="C3863" s="40"/>
    </row>
    <row r="3864" spans="3:3" x14ac:dyDescent="0.3">
      <c r="C3864" s="40"/>
    </row>
    <row r="3865" spans="3:3" x14ac:dyDescent="0.3">
      <c r="C3865" s="40"/>
    </row>
    <row r="3866" spans="3:3" x14ac:dyDescent="0.3">
      <c r="C3866" s="40"/>
    </row>
    <row r="3867" spans="3:3" x14ac:dyDescent="0.3">
      <c r="C3867" s="40"/>
    </row>
    <row r="3868" spans="3:3" x14ac:dyDescent="0.3">
      <c r="C3868" s="40"/>
    </row>
    <row r="3869" spans="3:3" x14ac:dyDescent="0.3">
      <c r="C3869" s="40"/>
    </row>
    <row r="3870" spans="3:3" x14ac:dyDescent="0.3">
      <c r="C3870" s="40"/>
    </row>
    <row r="3871" spans="3:3" x14ac:dyDescent="0.3">
      <c r="C3871" s="40"/>
    </row>
    <row r="3872" spans="3:3" x14ac:dyDescent="0.3">
      <c r="C3872" s="40"/>
    </row>
    <row r="3873" spans="3:3" x14ac:dyDescent="0.3">
      <c r="C3873" s="40"/>
    </row>
    <row r="3874" spans="3:3" x14ac:dyDescent="0.3">
      <c r="C3874" s="40"/>
    </row>
    <row r="3875" spans="3:3" x14ac:dyDescent="0.3">
      <c r="C3875" s="40"/>
    </row>
    <row r="3876" spans="3:3" x14ac:dyDescent="0.3">
      <c r="C3876" s="40"/>
    </row>
    <row r="3877" spans="3:3" x14ac:dyDescent="0.3">
      <c r="C3877" s="40"/>
    </row>
    <row r="3878" spans="3:3" x14ac:dyDescent="0.3">
      <c r="C3878" s="40"/>
    </row>
    <row r="3879" spans="3:3" x14ac:dyDescent="0.3">
      <c r="C3879" s="40"/>
    </row>
    <row r="3880" spans="3:3" x14ac:dyDescent="0.3">
      <c r="C3880" s="40"/>
    </row>
    <row r="3881" spans="3:3" x14ac:dyDescent="0.3">
      <c r="C3881" s="40"/>
    </row>
    <row r="3882" spans="3:3" x14ac:dyDescent="0.3">
      <c r="C3882" s="40"/>
    </row>
    <row r="3883" spans="3:3" x14ac:dyDescent="0.3">
      <c r="C3883" s="40"/>
    </row>
    <row r="3884" spans="3:3" x14ac:dyDescent="0.3">
      <c r="C3884" s="40"/>
    </row>
    <row r="3885" spans="3:3" x14ac:dyDescent="0.3">
      <c r="C3885" s="40"/>
    </row>
    <row r="3886" spans="3:3" x14ac:dyDescent="0.3">
      <c r="C3886" s="40"/>
    </row>
    <row r="3887" spans="3:3" x14ac:dyDescent="0.3">
      <c r="C3887" s="40"/>
    </row>
    <row r="3888" spans="3:3" x14ac:dyDescent="0.3">
      <c r="C3888" s="40"/>
    </row>
    <row r="3889" spans="3:3" x14ac:dyDescent="0.3">
      <c r="C3889" s="40"/>
    </row>
    <row r="3890" spans="3:3" x14ac:dyDescent="0.3">
      <c r="C3890" s="40"/>
    </row>
    <row r="3891" spans="3:3" x14ac:dyDescent="0.3">
      <c r="C3891" s="40"/>
    </row>
    <row r="3892" spans="3:3" x14ac:dyDescent="0.3">
      <c r="C3892" s="40"/>
    </row>
    <row r="3893" spans="3:3" x14ac:dyDescent="0.3">
      <c r="C3893" s="40"/>
    </row>
    <row r="3894" spans="3:3" x14ac:dyDescent="0.3">
      <c r="C3894" s="40"/>
    </row>
    <row r="3895" spans="3:3" x14ac:dyDescent="0.3">
      <c r="C3895" s="40"/>
    </row>
    <row r="3896" spans="3:3" x14ac:dyDescent="0.3">
      <c r="C3896" s="40"/>
    </row>
    <row r="3897" spans="3:3" x14ac:dyDescent="0.3">
      <c r="C3897" s="40"/>
    </row>
    <row r="3898" spans="3:3" x14ac:dyDescent="0.3">
      <c r="C3898" s="40"/>
    </row>
    <row r="3899" spans="3:3" x14ac:dyDescent="0.3">
      <c r="C3899" s="40"/>
    </row>
    <row r="3900" spans="3:3" x14ac:dyDescent="0.3">
      <c r="C3900" s="40"/>
    </row>
    <row r="3901" spans="3:3" x14ac:dyDescent="0.3">
      <c r="C3901" s="40"/>
    </row>
    <row r="3902" spans="3:3" x14ac:dyDescent="0.3">
      <c r="C3902" s="40"/>
    </row>
    <row r="3903" spans="3:3" x14ac:dyDescent="0.3">
      <c r="C3903" s="40"/>
    </row>
    <row r="3904" spans="3:3" x14ac:dyDescent="0.3">
      <c r="C3904" s="40"/>
    </row>
    <row r="3905" spans="3:3" x14ac:dyDescent="0.3">
      <c r="C3905" s="40"/>
    </row>
    <row r="3906" spans="3:3" x14ac:dyDescent="0.3">
      <c r="C3906" s="40"/>
    </row>
    <row r="3907" spans="3:3" x14ac:dyDescent="0.3">
      <c r="C3907" s="40"/>
    </row>
    <row r="3908" spans="3:3" x14ac:dyDescent="0.3">
      <c r="C3908" s="40"/>
    </row>
    <row r="3909" spans="3:3" x14ac:dyDescent="0.3">
      <c r="C3909" s="40"/>
    </row>
    <row r="3910" spans="3:3" x14ac:dyDescent="0.3">
      <c r="C3910" s="40"/>
    </row>
    <row r="3911" spans="3:3" x14ac:dyDescent="0.3">
      <c r="C3911" s="40"/>
    </row>
    <row r="3912" spans="3:3" x14ac:dyDescent="0.3">
      <c r="C3912" s="40"/>
    </row>
    <row r="3913" spans="3:3" x14ac:dyDescent="0.3">
      <c r="C3913" s="40"/>
    </row>
    <row r="3914" spans="3:3" x14ac:dyDescent="0.3">
      <c r="C3914" s="40"/>
    </row>
    <row r="3915" spans="3:3" x14ac:dyDescent="0.3">
      <c r="C3915" s="40"/>
    </row>
    <row r="3916" spans="3:3" x14ac:dyDescent="0.3">
      <c r="C3916" s="40"/>
    </row>
    <row r="3917" spans="3:3" x14ac:dyDescent="0.3">
      <c r="C3917" s="40"/>
    </row>
    <row r="3918" spans="3:3" x14ac:dyDescent="0.3">
      <c r="C3918" s="40"/>
    </row>
    <row r="3919" spans="3:3" x14ac:dyDescent="0.3">
      <c r="C3919" s="40"/>
    </row>
    <row r="3920" spans="3:3" x14ac:dyDescent="0.3">
      <c r="C3920" s="40"/>
    </row>
    <row r="3921" spans="3:3" x14ac:dyDescent="0.3">
      <c r="C3921" s="40"/>
    </row>
    <row r="3922" spans="3:3" x14ac:dyDescent="0.3">
      <c r="C3922" s="40"/>
    </row>
    <row r="3923" spans="3:3" x14ac:dyDescent="0.3">
      <c r="C3923" s="40"/>
    </row>
    <row r="3924" spans="3:3" x14ac:dyDescent="0.3">
      <c r="C3924" s="40"/>
    </row>
    <row r="3925" spans="3:3" x14ac:dyDescent="0.3">
      <c r="C3925" s="40"/>
    </row>
    <row r="3926" spans="3:3" x14ac:dyDescent="0.3">
      <c r="C3926" s="40"/>
    </row>
    <row r="3927" spans="3:3" x14ac:dyDescent="0.3">
      <c r="C3927" s="40"/>
    </row>
    <row r="3928" spans="3:3" x14ac:dyDescent="0.3">
      <c r="C3928" s="40"/>
    </row>
    <row r="3929" spans="3:3" x14ac:dyDescent="0.3">
      <c r="C3929" s="40"/>
    </row>
    <row r="3930" spans="3:3" x14ac:dyDescent="0.3">
      <c r="C3930" s="40"/>
    </row>
    <row r="3931" spans="3:3" x14ac:dyDescent="0.3">
      <c r="C3931" s="40"/>
    </row>
    <row r="3932" spans="3:3" x14ac:dyDescent="0.3">
      <c r="C3932" s="40"/>
    </row>
    <row r="3933" spans="3:3" x14ac:dyDescent="0.3">
      <c r="C3933" s="40"/>
    </row>
    <row r="3934" spans="3:3" x14ac:dyDescent="0.3">
      <c r="C3934" s="40"/>
    </row>
    <row r="3935" spans="3:3" x14ac:dyDescent="0.3">
      <c r="C3935" s="40"/>
    </row>
    <row r="3936" spans="3:3" x14ac:dyDescent="0.3">
      <c r="C3936" s="40"/>
    </row>
    <row r="3937" spans="3:3" x14ac:dyDescent="0.3">
      <c r="C3937" s="40"/>
    </row>
    <row r="3938" spans="3:3" x14ac:dyDescent="0.3">
      <c r="C3938" s="40"/>
    </row>
    <row r="3939" spans="3:3" x14ac:dyDescent="0.3">
      <c r="C3939" s="40"/>
    </row>
    <row r="3940" spans="3:3" x14ac:dyDescent="0.3">
      <c r="C3940" s="40"/>
    </row>
    <row r="3941" spans="3:3" x14ac:dyDescent="0.3">
      <c r="C3941" s="40"/>
    </row>
    <row r="3942" spans="3:3" x14ac:dyDescent="0.3">
      <c r="C3942" s="40"/>
    </row>
    <row r="3943" spans="3:3" x14ac:dyDescent="0.3">
      <c r="C3943" s="40"/>
    </row>
    <row r="3944" spans="3:3" x14ac:dyDescent="0.3">
      <c r="C3944" s="40"/>
    </row>
    <row r="3945" spans="3:3" x14ac:dyDescent="0.3">
      <c r="C3945" s="40"/>
    </row>
    <row r="3946" spans="3:3" x14ac:dyDescent="0.3">
      <c r="C3946" s="40"/>
    </row>
    <row r="3947" spans="3:3" x14ac:dyDescent="0.3">
      <c r="C3947" s="40"/>
    </row>
    <row r="3948" spans="3:3" x14ac:dyDescent="0.3">
      <c r="C3948" s="40"/>
    </row>
    <row r="3949" spans="3:3" x14ac:dyDescent="0.3">
      <c r="C3949" s="40"/>
    </row>
    <row r="3950" spans="3:3" x14ac:dyDescent="0.3">
      <c r="C3950" s="40"/>
    </row>
    <row r="3951" spans="3:3" x14ac:dyDescent="0.3">
      <c r="C3951" s="40"/>
    </row>
    <row r="3952" spans="3:3" x14ac:dyDescent="0.3">
      <c r="C3952" s="40"/>
    </row>
    <row r="3953" spans="3:3" x14ac:dyDescent="0.3">
      <c r="C3953" s="40"/>
    </row>
    <row r="3954" spans="3:3" x14ac:dyDescent="0.3">
      <c r="C3954" s="40"/>
    </row>
    <row r="3955" spans="3:3" x14ac:dyDescent="0.3">
      <c r="C3955" s="40"/>
    </row>
    <row r="3956" spans="3:3" x14ac:dyDescent="0.3">
      <c r="C3956" s="40"/>
    </row>
    <row r="3957" spans="3:3" x14ac:dyDescent="0.3">
      <c r="C3957" s="40"/>
    </row>
    <row r="3958" spans="3:3" x14ac:dyDescent="0.3">
      <c r="C3958" s="40"/>
    </row>
    <row r="3959" spans="3:3" x14ac:dyDescent="0.3">
      <c r="C3959" s="40"/>
    </row>
    <row r="3960" spans="3:3" x14ac:dyDescent="0.3">
      <c r="C3960" s="40"/>
    </row>
    <row r="3961" spans="3:3" x14ac:dyDescent="0.3">
      <c r="C3961" s="40"/>
    </row>
    <row r="3962" spans="3:3" x14ac:dyDescent="0.3">
      <c r="C3962" s="40"/>
    </row>
    <row r="3963" spans="3:3" x14ac:dyDescent="0.3">
      <c r="C3963" s="40"/>
    </row>
    <row r="3964" spans="3:3" x14ac:dyDescent="0.3">
      <c r="C3964" s="40"/>
    </row>
    <row r="3965" spans="3:3" x14ac:dyDescent="0.3">
      <c r="C3965" s="40"/>
    </row>
    <row r="3966" spans="3:3" x14ac:dyDescent="0.3">
      <c r="C3966" s="40"/>
    </row>
    <row r="3967" spans="3:3" x14ac:dyDescent="0.3">
      <c r="C3967" s="40"/>
    </row>
    <row r="3968" spans="3:3" x14ac:dyDescent="0.3">
      <c r="C3968" s="40"/>
    </row>
    <row r="3969" spans="3:3" x14ac:dyDescent="0.3">
      <c r="C3969" s="40"/>
    </row>
    <row r="3970" spans="3:3" x14ac:dyDescent="0.3">
      <c r="C3970" s="40"/>
    </row>
    <row r="3971" spans="3:3" x14ac:dyDescent="0.3">
      <c r="C3971" s="40"/>
    </row>
    <row r="3972" spans="3:3" x14ac:dyDescent="0.3">
      <c r="C3972" s="40"/>
    </row>
    <row r="3973" spans="3:3" x14ac:dyDescent="0.3">
      <c r="C3973" s="40"/>
    </row>
    <row r="3974" spans="3:3" x14ac:dyDescent="0.3">
      <c r="C3974" s="40"/>
    </row>
    <row r="3975" spans="3:3" x14ac:dyDescent="0.3">
      <c r="C3975" s="40"/>
    </row>
    <row r="3976" spans="3:3" x14ac:dyDescent="0.3">
      <c r="C3976" s="40"/>
    </row>
    <row r="3977" spans="3:3" x14ac:dyDescent="0.3">
      <c r="C3977" s="40"/>
    </row>
    <row r="3978" spans="3:3" x14ac:dyDescent="0.3">
      <c r="C3978" s="40"/>
    </row>
    <row r="3979" spans="3:3" x14ac:dyDescent="0.3">
      <c r="C3979" s="40"/>
    </row>
    <row r="3980" spans="3:3" x14ac:dyDescent="0.3">
      <c r="C3980" s="40"/>
    </row>
    <row r="3981" spans="3:3" x14ac:dyDescent="0.3">
      <c r="C3981" s="40"/>
    </row>
    <row r="3982" spans="3:3" x14ac:dyDescent="0.3">
      <c r="C3982" s="40"/>
    </row>
    <row r="3983" spans="3:3" x14ac:dyDescent="0.3">
      <c r="C3983" s="40"/>
    </row>
    <row r="3984" spans="3:3" x14ac:dyDescent="0.3">
      <c r="C3984" s="40"/>
    </row>
    <row r="3985" spans="3:3" x14ac:dyDescent="0.3">
      <c r="C3985" s="40"/>
    </row>
    <row r="3986" spans="3:3" x14ac:dyDescent="0.3">
      <c r="C3986" s="40"/>
    </row>
    <row r="3987" spans="3:3" x14ac:dyDescent="0.3">
      <c r="C3987" s="40"/>
    </row>
    <row r="3988" spans="3:3" x14ac:dyDescent="0.3">
      <c r="C3988" s="40"/>
    </row>
    <row r="3989" spans="3:3" x14ac:dyDescent="0.3">
      <c r="C3989" s="40"/>
    </row>
    <row r="3990" spans="3:3" x14ac:dyDescent="0.3">
      <c r="C3990" s="40"/>
    </row>
    <row r="3991" spans="3:3" x14ac:dyDescent="0.3">
      <c r="C3991" s="40"/>
    </row>
    <row r="3992" spans="3:3" x14ac:dyDescent="0.3">
      <c r="C3992" s="40"/>
    </row>
    <row r="3993" spans="3:3" x14ac:dyDescent="0.3">
      <c r="C3993" s="40"/>
    </row>
    <row r="3994" spans="3:3" x14ac:dyDescent="0.3">
      <c r="C3994" s="40"/>
    </row>
    <row r="3995" spans="3:3" x14ac:dyDescent="0.3">
      <c r="C3995" s="40"/>
    </row>
    <row r="3996" spans="3:3" x14ac:dyDescent="0.3">
      <c r="C3996" s="40"/>
    </row>
    <row r="3997" spans="3:3" x14ac:dyDescent="0.3">
      <c r="C3997" s="40"/>
    </row>
    <row r="3998" spans="3:3" x14ac:dyDescent="0.3">
      <c r="C3998" s="40"/>
    </row>
    <row r="3999" spans="3:3" x14ac:dyDescent="0.3">
      <c r="C3999" s="40"/>
    </row>
    <row r="4000" spans="3:3" x14ac:dyDescent="0.3">
      <c r="C4000" s="40"/>
    </row>
    <row r="4001" spans="3:3" x14ac:dyDescent="0.3">
      <c r="C4001" s="40"/>
    </row>
    <row r="4002" spans="3:3" x14ac:dyDescent="0.3">
      <c r="C4002" s="40"/>
    </row>
    <row r="4003" spans="3:3" x14ac:dyDescent="0.3">
      <c r="C4003" s="40"/>
    </row>
    <row r="4004" spans="3:3" x14ac:dyDescent="0.3">
      <c r="C4004" s="40"/>
    </row>
    <row r="4005" spans="3:3" x14ac:dyDescent="0.3">
      <c r="C4005" s="40"/>
    </row>
    <row r="4006" spans="3:3" x14ac:dyDescent="0.3">
      <c r="C4006" s="40"/>
    </row>
    <row r="4007" spans="3:3" x14ac:dyDescent="0.3">
      <c r="C4007" s="40"/>
    </row>
    <row r="4008" spans="3:3" x14ac:dyDescent="0.3">
      <c r="C4008" s="40"/>
    </row>
    <row r="4009" spans="3:3" x14ac:dyDescent="0.3">
      <c r="C4009" s="40"/>
    </row>
    <row r="4010" spans="3:3" x14ac:dyDescent="0.3">
      <c r="C4010" s="40"/>
    </row>
    <row r="4011" spans="3:3" x14ac:dyDescent="0.3">
      <c r="C4011" s="40"/>
    </row>
    <row r="4012" spans="3:3" x14ac:dyDescent="0.3">
      <c r="C4012" s="40"/>
    </row>
    <row r="4013" spans="3:3" x14ac:dyDescent="0.3">
      <c r="C4013" s="40"/>
    </row>
    <row r="4014" spans="3:3" x14ac:dyDescent="0.3">
      <c r="C4014" s="40"/>
    </row>
  </sheetData>
  <sheetProtection formatCells="0"/>
  <mergeCells count="9">
    <mergeCell ref="B2:O2"/>
    <mergeCell ref="H4:K4"/>
    <mergeCell ref="I86:K86"/>
    <mergeCell ref="H9:J9"/>
    <mergeCell ref="H11:M11"/>
    <mergeCell ref="H14:J14"/>
    <mergeCell ref="H15:K15"/>
    <mergeCell ref="H16:O16"/>
    <mergeCell ref="E86:G86"/>
  </mergeCells>
  <printOptions horizontalCentered="1" verticalCentered="1"/>
  <pageMargins left="0" right="0" top="0" bottom="0" header="0" footer="0"/>
  <pageSetup paperSize="9" scale="66" orientation="landscape" r:id="rId1"/>
  <headerFooter>
    <oddFooter>&amp;L&amp;G&amp;C&amp;10Kostenfreie Nutzung für Teilnehmer der Lean Six Sigma Business Community&amp;R&amp;10www.sixsigma-lean.com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29</vt:i4>
      </vt:variant>
    </vt:vector>
  </HeadingPairs>
  <TitlesOfParts>
    <vt:vector size="31" baseType="lpstr">
      <vt:lpstr>Nutzungshinweise</vt:lpstr>
      <vt:lpstr>Histogramm</vt:lpstr>
      <vt:lpstr>ABC</vt:lpstr>
      <vt:lpstr>Anzahl</vt:lpstr>
      <vt:lpstr>AnzahlKlassen</vt:lpstr>
      <vt:lpstr>BEOBPOGW</vt:lpstr>
      <vt:lpstr>BEOBPPM</vt:lpstr>
      <vt:lpstr>BEOBPUGW</vt:lpstr>
      <vt:lpstr>BERP</vt:lpstr>
      <vt:lpstr>BERPOGW</vt:lpstr>
      <vt:lpstr>BERPUGW</vt:lpstr>
      <vt:lpstr>CP</vt:lpstr>
      <vt:lpstr>CPK</vt:lpstr>
      <vt:lpstr>CPO</vt:lpstr>
      <vt:lpstr>CPU</vt:lpstr>
      <vt:lpstr>Histogramm!Druckbereich</vt:lpstr>
      <vt:lpstr>Maximum</vt:lpstr>
      <vt:lpstr>Median</vt:lpstr>
      <vt:lpstr>Merkmal</vt:lpstr>
      <vt:lpstr>Minimum</vt:lpstr>
      <vt:lpstr>Mittelwert</vt:lpstr>
      <vt:lpstr>OGW</vt:lpstr>
      <vt:lpstr>P</vt:lpstr>
      <vt:lpstr>POGW</vt:lpstr>
      <vt:lpstr>PUGW</vt:lpstr>
      <vt:lpstr>Sollwert</vt:lpstr>
      <vt:lpstr>Spannweite</vt:lpstr>
      <vt:lpstr>Standardabweichung</vt:lpstr>
      <vt:lpstr>UGW</vt:lpstr>
      <vt:lpstr>USG</vt:lpstr>
      <vt:lpstr>xi</vt:lpstr>
    </vt:vector>
  </TitlesOfParts>
  <Company>Six Sigma-Lean Consulting</Company>
  <LinksUpToDate>false</LinksUpToDate>
  <SharedDoc>false</SharedDoc>
  <HyperlinkBase>www.sixsigma-lean.com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>Lean Six Sigma Business Community</dc:subject>
  <dc:creator/>
  <cp:lastModifiedBy>Dominik Vollmer</cp:lastModifiedBy>
  <cp:lastPrinted>2022-07-19T14:58:37Z</cp:lastPrinted>
  <dcterms:created xsi:type="dcterms:W3CDTF">2013-06-04T12:27:04Z</dcterms:created>
  <dcterms:modified xsi:type="dcterms:W3CDTF">2022-07-19T15:05:05Z</dcterms:modified>
</cp:coreProperties>
</file>