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vollm\Dropbox\Share Carmen Xavier\Excel-Vorlagen für Community\Uploaddateien für Carmen\Zusätzliche Templates\"/>
    </mc:Choice>
  </mc:AlternateContent>
  <xr:revisionPtr revIDLastSave="0" documentId="13_ncr:1_{C3FCC061-5595-4F6F-A10D-F3A21507FCDC}" xr6:coauthVersionLast="47" xr6:coauthVersionMax="47" xr10:uidLastSave="{00000000-0000-0000-0000-000000000000}"/>
  <workbookProtection workbookAlgorithmName="SHA-512" workbookHashValue="xnsC8xajXzpc/q7SGUuMv2wXo7b4gi9+MiyUAzYPDCt7+2f5Js1FctE8XCb2Zl2whgtr9hE7m066gLfXf8PNZA==" workbookSaltValue="huDWAFuPg7ZEESiTN+V+9Q==" workbookSpinCount="100000" lockStructure="1"/>
  <bookViews>
    <workbookView xWindow="285" yWindow="375" windowWidth="32670" windowHeight="18825" tabRatio="377" xr2:uid="{00000000-000D-0000-FFFF-FFFF00000000}"/>
  </bookViews>
  <sheets>
    <sheet name="Nutzungshinweise" sheetId="14" r:id="rId1"/>
    <sheet name="EInzelwertkarte" sheetId="9" r:id="rId2"/>
  </sheets>
  <definedNames>
    <definedName name="_xlnm.Print_Area" localSheetId="1">EInzelwertkarte!$A$1:$BE$47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0" i="9" l="1"/>
  <c r="B49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K22" i="9"/>
  <c r="D54" i="9" s="1"/>
  <c r="D48" i="9"/>
  <c r="E48" i="9"/>
  <c r="F48" i="9"/>
  <c r="G48" i="9"/>
  <c r="D52" i="9"/>
  <c r="E52" i="9"/>
  <c r="F52" i="9"/>
  <c r="G52" i="9"/>
  <c r="C52" i="9"/>
  <c r="D51" i="9"/>
  <c r="E51" i="9"/>
  <c r="F51" i="9"/>
  <c r="G51" i="9"/>
  <c r="C51" i="9"/>
  <c r="Z54" i="9" l="1"/>
  <c r="AN54" i="9"/>
  <c r="O54" i="9"/>
  <c r="Y54" i="9"/>
  <c r="AL54" i="9"/>
  <c r="X54" i="9"/>
  <c r="J54" i="9"/>
  <c r="AH54" i="9"/>
  <c r="W54" i="9"/>
  <c r="I54" i="9"/>
  <c r="N54" i="9"/>
  <c r="AG54" i="9"/>
  <c r="V54" i="9"/>
  <c r="H54" i="9"/>
  <c r="AF54" i="9"/>
  <c r="R54" i="9"/>
  <c r="AE54" i="9"/>
  <c r="Q54" i="9"/>
  <c r="AM54" i="9"/>
  <c r="AD54" i="9"/>
  <c r="P54" i="9"/>
  <c r="AK54" i="9"/>
  <c r="AC54" i="9"/>
  <c r="U54" i="9"/>
  <c r="M54" i="9"/>
  <c r="AJ54" i="9"/>
  <c r="AB54" i="9"/>
  <c r="T54" i="9"/>
  <c r="L54" i="9"/>
  <c r="AI54" i="9"/>
  <c r="AA54" i="9"/>
  <c r="S54" i="9"/>
  <c r="K54" i="9"/>
  <c r="AT54" i="9"/>
  <c r="AS54" i="9"/>
  <c r="AZ54" i="9"/>
  <c r="AY54" i="9"/>
  <c r="AQ54" i="9"/>
  <c r="AX54" i="9"/>
  <c r="AP54" i="9"/>
  <c r="AW54" i="9"/>
  <c r="AV54" i="9"/>
  <c r="AR54" i="9"/>
  <c r="AO54" i="9"/>
  <c r="AU54" i="9"/>
  <c r="C54" i="9"/>
  <c r="G54" i="9"/>
  <c r="E54" i="9"/>
  <c r="BK24" i="9"/>
  <c r="BK18" i="9" s="1"/>
  <c r="F54" i="9"/>
  <c r="H49" i="9" l="1"/>
  <c r="P49" i="9"/>
  <c r="X49" i="9"/>
  <c r="AF49" i="9"/>
  <c r="AN49" i="9"/>
  <c r="I49" i="9"/>
  <c r="Q49" i="9"/>
  <c r="Y49" i="9"/>
  <c r="AG49" i="9"/>
  <c r="J49" i="9"/>
  <c r="R49" i="9"/>
  <c r="Z49" i="9"/>
  <c r="AH49" i="9"/>
  <c r="U49" i="9"/>
  <c r="AK49" i="9"/>
  <c r="AD49" i="9"/>
  <c r="AE49" i="9"/>
  <c r="K49" i="9"/>
  <c r="S49" i="9"/>
  <c r="AA49" i="9"/>
  <c r="AI49" i="9"/>
  <c r="M49" i="9"/>
  <c r="AC49" i="9"/>
  <c r="N49" i="9"/>
  <c r="AL49" i="9"/>
  <c r="O49" i="9"/>
  <c r="AM49" i="9"/>
  <c r="L49" i="9"/>
  <c r="T49" i="9"/>
  <c r="AB49" i="9"/>
  <c r="AJ49" i="9"/>
  <c r="V49" i="9"/>
  <c r="W49" i="9"/>
  <c r="AU49" i="9"/>
  <c r="AO49" i="9"/>
  <c r="AW49" i="9"/>
  <c r="AX49" i="9"/>
  <c r="AP49" i="9"/>
  <c r="AQ49" i="9"/>
  <c r="AY49" i="9"/>
  <c r="AT49" i="9"/>
  <c r="AR49" i="9"/>
  <c r="AZ49" i="9"/>
  <c r="AV49" i="9"/>
  <c r="AS49" i="9"/>
  <c r="BK20" i="9"/>
  <c r="D50" i="9" s="1"/>
  <c r="E49" i="9"/>
  <c r="G49" i="9"/>
  <c r="C49" i="9"/>
  <c r="D49" i="9"/>
  <c r="F49" i="9"/>
  <c r="F50" i="9" l="1"/>
  <c r="E50" i="9"/>
  <c r="O50" i="9"/>
  <c r="W50" i="9"/>
  <c r="AE50" i="9"/>
  <c r="AM50" i="9"/>
  <c r="H50" i="9"/>
  <c r="P50" i="9"/>
  <c r="X50" i="9"/>
  <c r="AF50" i="9"/>
  <c r="AN50" i="9"/>
  <c r="N50" i="9"/>
  <c r="I50" i="9"/>
  <c r="Q50" i="9"/>
  <c r="Y50" i="9"/>
  <c r="AG50" i="9"/>
  <c r="T50" i="9"/>
  <c r="AC50" i="9"/>
  <c r="AD50" i="9"/>
  <c r="J50" i="9"/>
  <c r="R50" i="9"/>
  <c r="Z50" i="9"/>
  <c r="AH50" i="9"/>
  <c r="L50" i="9"/>
  <c r="AJ50" i="9"/>
  <c r="M50" i="9"/>
  <c r="AK50" i="9"/>
  <c r="AL50" i="9"/>
  <c r="K50" i="9"/>
  <c r="S50" i="9"/>
  <c r="AA50" i="9"/>
  <c r="AI50" i="9"/>
  <c r="AB50" i="9"/>
  <c r="U50" i="9"/>
  <c r="V50" i="9"/>
  <c r="G50" i="9"/>
  <c r="AV50" i="9"/>
  <c r="AP50" i="9"/>
  <c r="AX50" i="9"/>
  <c r="AQ50" i="9"/>
  <c r="AY50" i="9"/>
  <c r="AR50" i="9"/>
  <c r="AZ50" i="9"/>
  <c r="AW50" i="9"/>
  <c r="AS50" i="9"/>
  <c r="AU50" i="9"/>
  <c r="AT50" i="9"/>
  <c r="AO50" i="9"/>
  <c r="C50" i="9"/>
</calcChain>
</file>

<file path=xl/sharedStrings.xml><?xml version="1.0" encoding="utf-8"?>
<sst xmlns="http://schemas.openxmlformats.org/spreadsheetml/2006/main" count="50" uniqueCount="43">
  <si>
    <t>~</t>
  </si>
  <si>
    <t>MR</t>
  </si>
  <si>
    <t>d2</t>
  </si>
  <si>
    <t>k</t>
  </si>
  <si>
    <t>=</t>
  </si>
  <si>
    <t>Spezifikationsgrenzen</t>
  </si>
  <si>
    <t>x-bar</t>
  </si>
  <si>
    <t>Prozess</t>
  </si>
  <si>
    <t>Grenzwerte</t>
  </si>
  <si>
    <t>Stichprobe</t>
  </si>
  <si>
    <t>Name des Prozesses</t>
  </si>
  <si>
    <t>Messwert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</si>
  <si>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</si>
  <si>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</si>
  <si>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</si>
  <si>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</si>
  <si>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</si>
  <si>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</si>
  <si>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</si>
  <si>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</si>
  <si>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</si>
  <si>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</si>
  <si>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</si>
  <si>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</si>
  <si>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</si>
  <si>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</si>
  <si>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Einzelwertkarte - Regelkarte für statistische Prozesskontrolle (SPC)</t>
  </si>
  <si>
    <t>Zellen sind veränderbar</t>
  </si>
  <si>
    <t>USG</t>
  </si>
  <si>
    <t>OSG</t>
  </si>
  <si>
    <t>Fixierte OEG</t>
  </si>
  <si>
    <t>Fixierte UEG</t>
  </si>
  <si>
    <t>"Eingefrorene" Eingriffsgrenzen</t>
  </si>
  <si>
    <t>UEG = x - k * MR / d2</t>
  </si>
  <si>
    <t>OEG = x + k * MR / d2</t>
  </si>
  <si>
    <t>OEG</t>
  </si>
  <si>
    <t>UEG</t>
  </si>
  <si>
    <t>X_quer</t>
  </si>
  <si>
    <t>MR Teilgruppengröße</t>
  </si>
  <si>
    <t>MR_quer</t>
  </si>
  <si>
    <t>Kennzahl</t>
  </si>
  <si>
    <t>Name der Kennzahl</t>
  </si>
  <si>
    <t>Regelkarte für Einzelwerte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</si>
</sst>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mmm\ yyyy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indexed="62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sz val="7"/>
      <name val="Calibri"/>
      <family val="2"/>
      <scheme val="minor"/>
    </font>
    <font>
      <i/>
      <sz val="10"/>
      <name val="Calibri"/>
      <family val="2"/>
      <scheme val="minor"/>
    </font>
    <font>
      <sz val="7"/>
      <color indexed="17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17"/>
      <name val="Calibri"/>
      <family val="2"/>
      <scheme val="minor"/>
    </font>
    <font>
      <sz val="10"/>
      <color indexed="9"/>
      <name val="Calibri"/>
      <family val="2"/>
      <scheme val="minor"/>
    </font>
    <font>
      <sz val="7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  <font>
      <b/>
      <sz val="7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darkHorizontal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0" fontId="1" fillId="0" borderId="0"/>
    <xf numFmtId="0" fontId="27" fillId="0" borderId="0" applyNumberFormat="0" applyFill="0" applyBorder="0" applyAlignment="0" applyProtection="0"/>
  </cellStyleXfs>
  <cellXfs count="103">
    <xf numFmtId="0" fontId="0" fillId="0" borderId="0" xfId="0"/>
    <xf numFmtId="0" fontId="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2" borderId="0" xfId="0" applyFont="1" applyFill="1" applyProtection="1"/>
    <xf numFmtId="0" fontId="3" fillId="0" borderId="0" xfId="0" applyFont="1" applyProtection="1"/>
    <xf numFmtId="0" fontId="2" fillId="2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4" fillId="0" borderId="0" xfId="0" applyFont="1" applyFill="1" applyAlignment="1" applyProtection="1">
      <alignment horizontal="right"/>
    </xf>
    <xf numFmtId="164" fontId="6" fillId="0" borderId="0" xfId="0" applyNumberFormat="1" applyFont="1" applyFill="1" applyBorder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2" fillId="0" borderId="4" xfId="0" applyFont="1" applyBorder="1" applyProtection="1"/>
    <xf numFmtId="0" fontId="2" fillId="0" borderId="5" xfId="0" applyFont="1" applyBorder="1" applyProtection="1"/>
    <xf numFmtId="0" fontId="2" fillId="0" borderId="6" xfId="0" applyFont="1" applyBorder="1" applyProtection="1"/>
    <xf numFmtId="0" fontId="2" fillId="0" borderId="0" xfId="0" applyFont="1" applyBorder="1" applyProtection="1"/>
    <xf numFmtId="0" fontId="2" fillId="0" borderId="8" xfId="0" applyFont="1" applyBorder="1" applyProtection="1"/>
    <xf numFmtId="0" fontId="2" fillId="0" borderId="7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center"/>
    </xf>
    <xf numFmtId="0" fontId="2" fillId="0" borderId="9" xfId="0" applyFont="1" applyBorder="1" applyProtection="1"/>
    <xf numFmtId="0" fontId="2" fillId="0" borderId="10" xfId="0" applyFont="1" applyBorder="1" applyProtection="1"/>
    <xf numFmtId="0" fontId="2" fillId="0" borderId="11" xfId="0" applyFont="1" applyBorder="1" applyProtection="1"/>
    <xf numFmtId="0" fontId="4" fillId="0" borderId="0" xfId="0" applyFont="1" applyFill="1" applyBorder="1" applyProtection="1"/>
    <xf numFmtId="164" fontId="9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/>
    <xf numFmtId="164" fontId="11" fillId="0" borderId="0" xfId="0" applyNumberFormat="1" applyFont="1" applyFill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64" fontId="8" fillId="0" borderId="0" xfId="0" applyNumberFormat="1" applyFont="1" applyFill="1" applyBorder="1" applyAlignment="1" applyProtection="1">
      <alignment horizontal="center" vertical="center"/>
    </xf>
    <xf numFmtId="164" fontId="4" fillId="0" borderId="0" xfId="0" applyNumberFormat="1" applyFont="1" applyAlignment="1" applyProtection="1">
      <alignment horizontal="center" vertical="center"/>
    </xf>
    <xf numFmtId="0" fontId="13" fillId="0" borderId="0" xfId="0" applyFont="1" applyProtection="1"/>
    <xf numFmtId="166" fontId="13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164" fontId="14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Protection="1"/>
    <xf numFmtId="0" fontId="15" fillId="0" borderId="0" xfId="0" applyFont="1" applyFill="1" applyBorder="1" applyAlignment="1" applyProtection="1">
      <alignment horizontal="center"/>
    </xf>
    <xf numFmtId="164" fontId="16" fillId="0" borderId="0" xfId="0" applyNumberFormat="1" applyFont="1" applyFill="1" applyBorder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0" fontId="17" fillId="0" borderId="0" xfId="0" applyFont="1" applyFill="1" applyAlignment="1" applyProtection="1">
      <alignment horizontal="right"/>
    </xf>
    <xf numFmtId="164" fontId="16" fillId="0" borderId="0" xfId="0" applyNumberFormat="1" applyFont="1" applyFill="1" applyBorder="1" applyAlignment="1" applyProtection="1">
      <alignment horizontal="center" vertical="center"/>
    </xf>
    <xf numFmtId="165" fontId="16" fillId="0" borderId="0" xfId="0" applyNumberFormat="1" applyFont="1" applyFill="1" applyBorder="1" applyAlignment="1" applyProtection="1">
      <alignment horizontal="center"/>
    </xf>
    <xf numFmtId="0" fontId="15" fillId="0" borderId="0" xfId="0" applyFont="1" applyFill="1" applyBorder="1" applyProtection="1"/>
    <xf numFmtId="0" fontId="17" fillId="0" borderId="0" xfId="0" applyFont="1" applyFill="1" applyBorder="1" applyAlignment="1" applyProtection="1">
      <alignment horizontal="right"/>
    </xf>
    <xf numFmtId="0" fontId="2" fillId="0" borderId="0" xfId="0" applyFont="1" applyBorder="1" applyAlignment="1" applyProtection="1">
      <alignment horizontal="center"/>
    </xf>
    <xf numFmtId="0" fontId="12" fillId="3" borderId="12" xfId="0" applyFont="1" applyFill="1" applyBorder="1" applyAlignment="1" applyProtection="1">
      <alignment horizontal="center"/>
    </xf>
    <xf numFmtId="0" fontId="4" fillId="3" borderId="12" xfId="0" applyFont="1" applyFill="1" applyBorder="1" applyAlignment="1" applyProtection="1">
      <alignment horizontal="center"/>
    </xf>
    <xf numFmtId="0" fontId="18" fillId="0" borderId="0" xfId="1"/>
    <xf numFmtId="0" fontId="20" fillId="0" borderId="0" xfId="0" applyFont="1" applyProtection="1"/>
    <xf numFmtId="0" fontId="1" fillId="0" borderId="0" xfId="2"/>
    <xf numFmtId="0" fontId="19" fillId="0" borderId="0" xfId="2" applyFont="1"/>
    <xf numFmtId="0" fontId="1" fillId="0" borderId="13" xfId="2" applyBorder="1"/>
    <xf numFmtId="0" fontId="1" fillId="0" borderId="14" xfId="2" applyBorder="1"/>
    <xf numFmtId="0" fontId="1" fillId="0" borderId="15" xfId="2" applyBorder="1"/>
    <xf numFmtId="0" fontId="1" fillId="0" borderId="16" xfId="2" applyBorder="1"/>
    <xf numFmtId="0" fontId="1" fillId="0" borderId="17" xfId="2" applyBorder="1"/>
    <xf numFmtId="0" fontId="22" fillId="0" borderId="0" xfId="2" applyFont="1"/>
    <xf numFmtId="0" fontId="23" fillId="0" borderId="0" xfId="2" applyFont="1"/>
    <xf numFmtId="0" fontId="24" fillId="0" borderId="0" xfId="2" applyFont="1"/>
    <xf numFmtId="0" fontId="25" fillId="0" borderId="0" xfId="2" applyFont="1" applyAlignment="1">
      <alignment vertical="top"/>
    </xf>
    <xf numFmtId="0" fontId="28" fillId="0" borderId="0" xfId="3" applyFont="1" applyBorder="1"/>
    <xf numFmtId="0" fontId="29" fillId="0" borderId="0" xfId="2" applyFont="1" applyAlignment="1">
      <alignment vertical="top" wrapText="1"/>
    </xf>
    <xf numFmtId="0" fontId="31" fillId="0" borderId="0" xfId="2" applyFont="1" applyAlignment="1">
      <alignment vertical="top" wrapText="1"/>
    </xf>
    <xf numFmtId="0" fontId="1" fillId="0" borderId="16" xfId="2" applyBorder="1" applyAlignment="1">
      <alignment vertical="top"/>
    </xf>
    <xf numFmtId="0" fontId="33" fillId="0" borderId="0" xfId="3" applyFont="1" applyBorder="1" applyAlignment="1">
      <alignment vertical="top"/>
    </xf>
    <xf numFmtId="0" fontId="1" fillId="0" borderId="0" xfId="2" applyAlignment="1">
      <alignment vertical="top"/>
    </xf>
    <xf numFmtId="0" fontId="19" fillId="0" borderId="0" xfId="2" applyFont="1" applyAlignment="1">
      <alignment vertical="top"/>
    </xf>
    <xf numFmtId="0" fontId="31" fillId="0" borderId="0" xfId="2" applyFont="1"/>
    <xf numFmtId="0" fontId="1" fillId="0" borderId="18" xfId="2" applyBorder="1"/>
    <xf numFmtId="0" fontId="1" fillId="0" borderId="19" xfId="2" applyBorder="1"/>
    <xf numFmtId="0" fontId="1" fillId="0" borderId="20" xfId="2" applyBorder="1"/>
    <xf numFmtId="1" fontId="9" fillId="4" borderId="12" xfId="0" applyNumberFormat="1" applyFont="1" applyFill="1" applyBorder="1" applyAlignment="1" applyProtection="1">
      <alignment horizontal="center"/>
      <protection locked="0"/>
    </xf>
    <xf numFmtId="0" fontId="9" fillId="4" borderId="12" xfId="0" applyFont="1" applyFill="1" applyBorder="1" applyAlignment="1" applyProtection="1">
      <alignment horizontal="center"/>
      <protection locked="0"/>
    </xf>
    <xf numFmtId="164" fontId="4" fillId="3" borderId="12" xfId="0" applyNumberFormat="1" applyFont="1" applyFill="1" applyBorder="1" applyAlignment="1" applyProtection="1">
      <alignment horizontal="center" vertical="center"/>
    </xf>
    <xf numFmtId="0" fontId="36" fillId="0" borderId="0" xfId="0" applyFont="1" applyAlignment="1" applyProtection="1">
      <alignment horizontal="center" vertical="center"/>
    </xf>
    <xf numFmtId="164" fontId="4" fillId="6" borderId="12" xfId="0" applyNumberFormat="1" applyFont="1" applyFill="1" applyBorder="1" applyAlignment="1" applyProtection="1">
      <alignment horizontal="center" vertical="center"/>
    </xf>
    <xf numFmtId="0" fontId="4" fillId="0" borderId="0" xfId="0" applyFont="1" applyProtection="1"/>
    <xf numFmtId="0" fontId="12" fillId="4" borderId="12" xfId="0" applyFont="1" applyFill="1" applyBorder="1" applyAlignment="1" applyProtection="1">
      <alignment horizontal="center" vertical="center"/>
    </xf>
    <xf numFmtId="1" fontId="37" fillId="4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/>
    </xf>
    <xf numFmtId="0" fontId="34" fillId="5" borderId="0" xfId="3" applyFont="1" applyFill="1" applyBorder="1" applyAlignment="1">
      <alignment horizontal="center" vertical="center" wrapText="1"/>
    </xf>
    <xf numFmtId="0" fontId="34" fillId="5" borderId="0" xfId="3" applyFont="1" applyFill="1" applyAlignment="1">
      <alignment horizontal="center" vertical="center"/>
    </xf>
    <xf numFmtId="0" fontId="31" fillId="0" borderId="0" xfId="2" applyFont="1" applyAlignment="1">
      <alignment vertical="top" wrapText="1"/>
    </xf>
    <xf numFmtId="0" fontId="1" fillId="0" borderId="0" xfId="2"/>
    <xf numFmtId="0" fontId="33" fillId="0" borderId="0" xfId="3" applyFont="1" applyBorder="1" applyAlignment="1">
      <alignment vertical="top"/>
    </xf>
    <xf numFmtId="0" fontId="33" fillId="0" borderId="0" xfId="3" applyFont="1" applyAlignment="1">
      <alignment vertical="top"/>
    </xf>
    <xf numFmtId="0" fontId="21" fillId="0" borderId="0" xfId="2" applyFont="1" applyAlignment="1">
      <alignment horizontal="left"/>
    </xf>
    <xf numFmtId="0" fontId="33" fillId="0" borderId="0" xfId="3" applyFont="1" applyBorder="1" applyAlignment="1">
      <alignment horizontal="left" vertical="top"/>
    </xf>
    <xf numFmtId="0" fontId="33" fillId="0" borderId="17" xfId="3" applyFont="1" applyBorder="1" applyAlignment="1">
      <alignment horizontal="left" vertical="top"/>
    </xf>
    <xf numFmtId="0" fontId="4" fillId="4" borderId="12" xfId="0" applyFont="1" applyFill="1" applyBorder="1" applyAlignment="1" applyProtection="1">
      <alignment horizontal="left"/>
      <protection locked="0"/>
    </xf>
    <xf numFmtId="0" fontId="35" fillId="0" borderId="12" xfId="0" applyFont="1" applyBorder="1" applyAlignment="1"/>
    <xf numFmtId="0" fontId="36" fillId="0" borderId="0" xfId="0" applyFont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horizontal="left"/>
      <protection locked="0"/>
    </xf>
    <xf numFmtId="0" fontId="0" fillId="0" borderId="2" xfId="0" applyBorder="1" applyAlignment="1"/>
    <xf numFmtId="0" fontId="0" fillId="0" borderId="3" xfId="0" applyBorder="1" applyAlignment="1"/>
  </cellXfs>
  <cellStyles count="4">
    <cellStyle name="Link" xfId="1" builtinId="8"/>
    <cellStyle name="Link 2" xfId="3" xr:uid="{EB995C13-D663-4647-9DC6-2712957F7F73}"/>
    <cellStyle name="Standard" xfId="0" builtinId="0"/>
    <cellStyle name="Standard 2" xfId="2" xr:uid="{1CCD10C9-653C-4CE1-9A3C-16FCCF1094D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131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9FFFF"/>
      <rgbColor rgb="00CCFFCC"/>
      <rgbColor rgb="00FFFFCC"/>
      <rgbColor rgb="00CCE0F6"/>
      <rgbColor rgb="00F9CBF6"/>
      <rgbColor rgb="00E8D1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EAC0D5"/>
      <rgbColor rgb="00333399"/>
      <rgbColor rgb="00424242"/>
    </indexed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662251655629138E-2"/>
          <c:y val="6.0203072211792774E-2"/>
          <c:w val="0.9478965485283718"/>
          <c:h val="0.82986050451942373"/>
        </c:manualLayout>
      </c:layout>
      <c:lineChart>
        <c:grouping val="standard"/>
        <c:varyColors val="0"/>
        <c:ser>
          <c:idx val="0"/>
          <c:order val="0"/>
          <c:tx>
            <c:strRef>
              <c:f>EInzelwertkarte!$B$46</c:f>
              <c:strCache>
                <c:ptCount val="1"/>
                <c:pt idx="0">
                  <c:v>Messwert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3131"/>
              </a:solidFill>
              <a:ln>
                <a:solidFill>
                  <a:srgbClr val="FF3131"/>
                </a:solidFill>
                <a:prstDash val="solid"/>
              </a:ln>
            </c:spPr>
          </c:marker>
          <c:val>
            <c:numRef>
              <c:f>EInzelwertkarte!$C$46:$AZ$46</c:f>
              <c:numCache>
                <c:formatCode>0</c:formatCode>
                <c:ptCount val="50"/>
                <c:pt idx="0">
                  <c:v>100</c:v>
                </c:pt>
                <c:pt idx="1">
                  <c:v>105</c:v>
                </c:pt>
                <c:pt idx="2">
                  <c:v>108</c:v>
                </c:pt>
                <c:pt idx="3">
                  <c:v>115</c:v>
                </c:pt>
                <c:pt idx="4">
                  <c:v>120</c:v>
                </c:pt>
                <c:pt idx="5">
                  <c:v>120</c:v>
                </c:pt>
                <c:pt idx="6">
                  <c:v>127</c:v>
                </c:pt>
                <c:pt idx="7">
                  <c:v>123</c:v>
                </c:pt>
                <c:pt idx="8">
                  <c:v>120</c:v>
                </c:pt>
                <c:pt idx="9">
                  <c:v>105</c:v>
                </c:pt>
                <c:pt idx="10">
                  <c:v>99</c:v>
                </c:pt>
                <c:pt idx="11">
                  <c:v>153</c:v>
                </c:pt>
                <c:pt idx="12">
                  <c:v>98</c:v>
                </c:pt>
                <c:pt idx="13">
                  <c:v>120</c:v>
                </c:pt>
                <c:pt idx="14">
                  <c:v>127</c:v>
                </c:pt>
                <c:pt idx="15">
                  <c:v>123</c:v>
                </c:pt>
                <c:pt idx="16">
                  <c:v>120</c:v>
                </c:pt>
                <c:pt idx="17">
                  <c:v>105</c:v>
                </c:pt>
                <c:pt idx="18">
                  <c:v>99</c:v>
                </c:pt>
                <c:pt idx="19">
                  <c:v>120</c:v>
                </c:pt>
                <c:pt idx="20">
                  <c:v>127</c:v>
                </c:pt>
                <c:pt idx="21">
                  <c:v>123</c:v>
                </c:pt>
                <c:pt idx="22">
                  <c:v>120</c:v>
                </c:pt>
                <c:pt idx="23">
                  <c:v>105</c:v>
                </c:pt>
                <c:pt idx="24">
                  <c:v>99</c:v>
                </c:pt>
                <c:pt idx="25">
                  <c:v>110</c:v>
                </c:pt>
                <c:pt idx="26">
                  <c:v>98</c:v>
                </c:pt>
                <c:pt idx="27">
                  <c:v>120</c:v>
                </c:pt>
                <c:pt idx="28">
                  <c:v>127</c:v>
                </c:pt>
                <c:pt idx="29">
                  <c:v>123</c:v>
                </c:pt>
                <c:pt idx="30">
                  <c:v>120</c:v>
                </c:pt>
                <c:pt idx="31">
                  <c:v>105</c:v>
                </c:pt>
                <c:pt idx="32">
                  <c:v>99</c:v>
                </c:pt>
                <c:pt idx="33">
                  <c:v>110</c:v>
                </c:pt>
                <c:pt idx="34">
                  <c:v>98</c:v>
                </c:pt>
                <c:pt idx="35">
                  <c:v>65</c:v>
                </c:pt>
                <c:pt idx="36">
                  <c:v>108</c:v>
                </c:pt>
                <c:pt idx="37">
                  <c:v>110</c:v>
                </c:pt>
                <c:pt idx="38">
                  <c:v>123</c:v>
                </c:pt>
                <c:pt idx="39">
                  <c:v>120</c:v>
                </c:pt>
                <c:pt idx="40">
                  <c:v>105</c:v>
                </c:pt>
                <c:pt idx="41">
                  <c:v>99</c:v>
                </c:pt>
                <c:pt idx="42">
                  <c:v>110</c:v>
                </c:pt>
                <c:pt idx="43">
                  <c:v>98</c:v>
                </c:pt>
                <c:pt idx="44">
                  <c:v>65</c:v>
                </c:pt>
                <c:pt idx="45">
                  <c:v>108</c:v>
                </c:pt>
                <c:pt idx="46">
                  <c:v>110</c:v>
                </c:pt>
                <c:pt idx="47">
                  <c:v>114</c:v>
                </c:pt>
                <c:pt idx="48">
                  <c:v>112</c:v>
                </c:pt>
                <c:pt idx="4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9-4BC2-99E4-1D40ABB2C088}"/>
            </c:ext>
          </c:extLst>
        </c:ser>
        <c:ser>
          <c:idx val="1"/>
          <c:order val="1"/>
          <c:tx>
            <c:strRef>
              <c:f>EInzelwertkarte!$B$49</c:f>
              <c:strCache>
                <c:ptCount val="1"/>
                <c:pt idx="0">
                  <c:v>OEG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dLbls>
            <c:dLbl>
              <c:idx val="19"/>
              <c:layout>
                <c:manualLayout>
                  <c:x val="1.7163240317177177E-2"/>
                  <c:y val="-6.999129293027357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=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9-4BC2-99E4-1D40ABB2C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EInzelwertkarte!$C$49:$AZ$49</c:f>
              <c:numCache>
                <c:formatCode>0.0</c:formatCode>
                <c:ptCount val="50"/>
                <c:pt idx="0">
                  <c:v>144.34326530612248</c:v>
                </c:pt>
                <c:pt idx="1">
                  <c:v>144.34326530612248</c:v>
                </c:pt>
                <c:pt idx="2">
                  <c:v>144.34326530612248</c:v>
                </c:pt>
                <c:pt idx="3">
                  <c:v>144.34326530612248</c:v>
                </c:pt>
                <c:pt idx="4">
                  <c:v>144.34326530612248</c:v>
                </c:pt>
                <c:pt idx="5">
                  <c:v>144.34326530612248</c:v>
                </c:pt>
                <c:pt idx="6">
                  <c:v>144.34326530612248</c:v>
                </c:pt>
                <c:pt idx="7">
                  <c:v>144.34326530612248</c:v>
                </c:pt>
                <c:pt idx="8">
                  <c:v>144.34326530612248</c:v>
                </c:pt>
                <c:pt idx="9">
                  <c:v>144.34326530612248</c:v>
                </c:pt>
                <c:pt idx="10">
                  <c:v>144.34326530612248</c:v>
                </c:pt>
                <c:pt idx="11">
                  <c:v>144.34326530612248</c:v>
                </c:pt>
                <c:pt idx="12">
                  <c:v>144.34326530612248</c:v>
                </c:pt>
                <c:pt idx="13">
                  <c:v>144.34326530612248</c:v>
                </c:pt>
                <c:pt idx="14">
                  <c:v>144.34326530612248</c:v>
                </c:pt>
                <c:pt idx="15">
                  <c:v>144.34326530612248</c:v>
                </c:pt>
                <c:pt idx="16">
                  <c:v>144.34326530612248</c:v>
                </c:pt>
                <c:pt idx="17">
                  <c:v>144.34326530612248</c:v>
                </c:pt>
                <c:pt idx="18">
                  <c:v>144.34326530612248</c:v>
                </c:pt>
                <c:pt idx="19">
                  <c:v>144.34326530612248</c:v>
                </c:pt>
                <c:pt idx="20">
                  <c:v>144.34326530612248</c:v>
                </c:pt>
                <c:pt idx="21">
                  <c:v>144.34326530612248</c:v>
                </c:pt>
                <c:pt idx="22">
                  <c:v>144.34326530612248</c:v>
                </c:pt>
                <c:pt idx="23">
                  <c:v>144.34326530612248</c:v>
                </c:pt>
                <c:pt idx="24">
                  <c:v>144.34326530612248</c:v>
                </c:pt>
                <c:pt idx="25">
                  <c:v>144.34326530612248</c:v>
                </c:pt>
                <c:pt idx="26">
                  <c:v>144.34326530612248</c:v>
                </c:pt>
                <c:pt idx="27">
                  <c:v>144.34326530612248</c:v>
                </c:pt>
                <c:pt idx="28">
                  <c:v>144.34326530612248</c:v>
                </c:pt>
                <c:pt idx="29">
                  <c:v>144.34326530612248</c:v>
                </c:pt>
                <c:pt idx="30">
                  <c:v>144.34326530612248</c:v>
                </c:pt>
                <c:pt idx="31">
                  <c:v>144.34326530612248</c:v>
                </c:pt>
                <c:pt idx="32">
                  <c:v>144.34326530612248</c:v>
                </c:pt>
                <c:pt idx="33">
                  <c:v>144.34326530612248</c:v>
                </c:pt>
                <c:pt idx="34">
                  <c:v>144.34326530612248</c:v>
                </c:pt>
                <c:pt idx="35">
                  <c:v>144.34326530612248</c:v>
                </c:pt>
                <c:pt idx="36">
                  <c:v>144.34326530612248</c:v>
                </c:pt>
                <c:pt idx="37">
                  <c:v>144.34326530612248</c:v>
                </c:pt>
                <c:pt idx="38">
                  <c:v>144.34326530612248</c:v>
                </c:pt>
                <c:pt idx="39">
                  <c:v>144.34326530612248</c:v>
                </c:pt>
                <c:pt idx="40">
                  <c:v>144.34326530612248</c:v>
                </c:pt>
                <c:pt idx="41">
                  <c:v>144.34326530612248</c:v>
                </c:pt>
                <c:pt idx="42">
                  <c:v>144.34326530612248</c:v>
                </c:pt>
                <c:pt idx="43">
                  <c:v>144.34326530612248</c:v>
                </c:pt>
                <c:pt idx="44">
                  <c:v>144.34326530612248</c:v>
                </c:pt>
                <c:pt idx="45">
                  <c:v>144.34326530612248</c:v>
                </c:pt>
                <c:pt idx="46">
                  <c:v>144.34326530612248</c:v>
                </c:pt>
                <c:pt idx="47">
                  <c:v>144.34326530612248</c:v>
                </c:pt>
                <c:pt idx="48">
                  <c:v>144.34326530612248</c:v>
                </c:pt>
                <c:pt idx="49">
                  <c:v>144.34326530612248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9-4BC2-99E4-1D40ABB2C088}"/>
            </c:ext>
          </c:extLst>
        </c:ser>
        <c:ser>
          <c:idx val="2"/>
          <c:order val="2"/>
          <c:tx>
            <c:strRef>
              <c:f>EInzelwertkarte!$B$50</c:f>
              <c:strCache>
                <c:ptCount val="1"/>
                <c:pt idx="0">
                  <c:v>UEG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dLbls>
            <c:dLbl>
              <c:idx val="19"/>
              <c:layout>
                <c:manualLayout>
                  <c:x val="1.9646684025786447E-2"/>
                  <c:y val="-3.670550554592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=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9-4BC2-99E4-1D40ABB2C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EInzelwertkarte!$C$50:$AZ$50</c:f>
              <c:numCache>
                <c:formatCode>0.0</c:formatCode>
                <c:ptCount val="50"/>
                <c:pt idx="0">
                  <c:v>78.016734693877552</c:v>
                </c:pt>
                <c:pt idx="1">
                  <c:v>78.016734693877552</c:v>
                </c:pt>
                <c:pt idx="2">
                  <c:v>78.016734693877552</c:v>
                </c:pt>
                <c:pt idx="3">
                  <c:v>78.016734693877552</c:v>
                </c:pt>
                <c:pt idx="4">
                  <c:v>78.016734693877552</c:v>
                </c:pt>
                <c:pt idx="5">
                  <c:v>78.016734693877552</c:v>
                </c:pt>
                <c:pt idx="6">
                  <c:v>78.016734693877552</c:v>
                </c:pt>
                <c:pt idx="7">
                  <c:v>78.016734693877552</c:v>
                </c:pt>
                <c:pt idx="8">
                  <c:v>78.016734693877552</c:v>
                </c:pt>
                <c:pt idx="9">
                  <c:v>78.016734693877552</c:v>
                </c:pt>
                <c:pt idx="10">
                  <c:v>78.016734693877552</c:v>
                </c:pt>
                <c:pt idx="11">
                  <c:v>78.016734693877552</c:v>
                </c:pt>
                <c:pt idx="12">
                  <c:v>78.016734693877552</c:v>
                </c:pt>
                <c:pt idx="13">
                  <c:v>78.016734693877552</c:v>
                </c:pt>
                <c:pt idx="14">
                  <c:v>78.016734693877552</c:v>
                </c:pt>
                <c:pt idx="15">
                  <c:v>78.016734693877552</c:v>
                </c:pt>
                <c:pt idx="16">
                  <c:v>78.016734693877552</c:v>
                </c:pt>
                <c:pt idx="17">
                  <c:v>78.016734693877552</c:v>
                </c:pt>
                <c:pt idx="18">
                  <c:v>78.016734693877552</c:v>
                </c:pt>
                <c:pt idx="19">
                  <c:v>78.016734693877552</c:v>
                </c:pt>
                <c:pt idx="20">
                  <c:v>78.016734693877552</c:v>
                </c:pt>
                <c:pt idx="21">
                  <c:v>78.016734693877552</c:v>
                </c:pt>
                <c:pt idx="22">
                  <c:v>78.016734693877552</c:v>
                </c:pt>
                <c:pt idx="23">
                  <c:v>78.016734693877552</c:v>
                </c:pt>
                <c:pt idx="24">
                  <c:v>78.016734693877552</c:v>
                </c:pt>
                <c:pt idx="25">
                  <c:v>78.016734693877552</c:v>
                </c:pt>
                <c:pt idx="26">
                  <c:v>78.016734693877552</c:v>
                </c:pt>
                <c:pt idx="27">
                  <c:v>78.016734693877552</c:v>
                </c:pt>
                <c:pt idx="28">
                  <c:v>78.016734693877552</c:v>
                </c:pt>
                <c:pt idx="29">
                  <c:v>78.016734693877552</c:v>
                </c:pt>
                <c:pt idx="30">
                  <c:v>78.016734693877552</c:v>
                </c:pt>
                <c:pt idx="31">
                  <c:v>78.016734693877552</c:v>
                </c:pt>
                <c:pt idx="32">
                  <c:v>78.016734693877552</c:v>
                </c:pt>
                <c:pt idx="33">
                  <c:v>78.016734693877552</c:v>
                </c:pt>
                <c:pt idx="34">
                  <c:v>78.016734693877552</c:v>
                </c:pt>
                <c:pt idx="35">
                  <c:v>78.016734693877552</c:v>
                </c:pt>
                <c:pt idx="36">
                  <c:v>78.016734693877552</c:v>
                </c:pt>
                <c:pt idx="37">
                  <c:v>78.016734693877552</c:v>
                </c:pt>
                <c:pt idx="38">
                  <c:v>78.016734693877552</c:v>
                </c:pt>
                <c:pt idx="39">
                  <c:v>78.016734693877552</c:v>
                </c:pt>
                <c:pt idx="40">
                  <c:v>78.016734693877552</c:v>
                </c:pt>
                <c:pt idx="41">
                  <c:v>78.016734693877552</c:v>
                </c:pt>
                <c:pt idx="42">
                  <c:v>78.016734693877552</c:v>
                </c:pt>
                <c:pt idx="43">
                  <c:v>78.016734693877552</c:v>
                </c:pt>
                <c:pt idx="44">
                  <c:v>78.016734693877552</c:v>
                </c:pt>
                <c:pt idx="45">
                  <c:v>78.016734693877552</c:v>
                </c:pt>
                <c:pt idx="46">
                  <c:v>78.016734693877552</c:v>
                </c:pt>
                <c:pt idx="47">
                  <c:v>78.016734693877552</c:v>
                </c:pt>
                <c:pt idx="48">
                  <c:v>78.016734693877552</c:v>
                </c:pt>
                <c:pt idx="49">
                  <c:v>78.016734693877552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E9-4BC2-99E4-1D40ABB2C088}"/>
            </c:ext>
          </c:extLst>
        </c:ser>
        <c:ser>
          <c:idx val="3"/>
          <c:order val="3"/>
          <c:tx>
            <c:strRef>
              <c:f>EInzelwertkarte!$B$54</c:f>
              <c:strCache>
                <c:ptCount val="1"/>
                <c:pt idx="0">
                  <c:v>x-bar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9"/>
              <c:layout>
                <c:manualLayout>
                  <c:x val="1.7163240317177229E-2"/>
                  <c:y val="-5.334839923810154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=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9-4BC2-99E4-1D40ABB2C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EInzelwertkarte!$C$54:$AZ$54</c:f>
              <c:numCache>
                <c:formatCode>0.0</c:formatCode>
                <c:ptCount val="50"/>
                <c:pt idx="0">
                  <c:v>111.18</c:v>
                </c:pt>
                <c:pt idx="1">
                  <c:v>111.18</c:v>
                </c:pt>
                <c:pt idx="2">
                  <c:v>111.18</c:v>
                </c:pt>
                <c:pt idx="3">
                  <c:v>111.18</c:v>
                </c:pt>
                <c:pt idx="4">
                  <c:v>111.18</c:v>
                </c:pt>
                <c:pt idx="5">
                  <c:v>111.18</c:v>
                </c:pt>
                <c:pt idx="6">
                  <c:v>111.18</c:v>
                </c:pt>
                <c:pt idx="7">
                  <c:v>111.18</c:v>
                </c:pt>
                <c:pt idx="8">
                  <c:v>111.18</c:v>
                </c:pt>
                <c:pt idx="9">
                  <c:v>111.18</c:v>
                </c:pt>
                <c:pt idx="10">
                  <c:v>111.18</c:v>
                </c:pt>
                <c:pt idx="11">
                  <c:v>111.18</c:v>
                </c:pt>
                <c:pt idx="12">
                  <c:v>111.18</c:v>
                </c:pt>
                <c:pt idx="13">
                  <c:v>111.18</c:v>
                </c:pt>
                <c:pt idx="14">
                  <c:v>111.18</c:v>
                </c:pt>
                <c:pt idx="15">
                  <c:v>111.18</c:v>
                </c:pt>
                <c:pt idx="16">
                  <c:v>111.18</c:v>
                </c:pt>
                <c:pt idx="17">
                  <c:v>111.18</c:v>
                </c:pt>
                <c:pt idx="18">
                  <c:v>111.18</c:v>
                </c:pt>
                <c:pt idx="19">
                  <c:v>111.18</c:v>
                </c:pt>
                <c:pt idx="20">
                  <c:v>111.18</c:v>
                </c:pt>
                <c:pt idx="21">
                  <c:v>111.18</c:v>
                </c:pt>
                <c:pt idx="22">
                  <c:v>111.18</c:v>
                </c:pt>
                <c:pt idx="23">
                  <c:v>111.18</c:v>
                </c:pt>
                <c:pt idx="24">
                  <c:v>111.18</c:v>
                </c:pt>
                <c:pt idx="25">
                  <c:v>111.18</c:v>
                </c:pt>
                <c:pt idx="26">
                  <c:v>111.18</c:v>
                </c:pt>
                <c:pt idx="27">
                  <c:v>111.18</c:v>
                </c:pt>
                <c:pt idx="28">
                  <c:v>111.18</c:v>
                </c:pt>
                <c:pt idx="29">
                  <c:v>111.18</c:v>
                </c:pt>
                <c:pt idx="30">
                  <c:v>111.18</c:v>
                </c:pt>
                <c:pt idx="31">
                  <c:v>111.18</c:v>
                </c:pt>
                <c:pt idx="32">
                  <c:v>111.18</c:v>
                </c:pt>
                <c:pt idx="33">
                  <c:v>111.18</c:v>
                </c:pt>
                <c:pt idx="34">
                  <c:v>111.18</c:v>
                </c:pt>
                <c:pt idx="35">
                  <c:v>111.18</c:v>
                </c:pt>
                <c:pt idx="36">
                  <c:v>111.18</c:v>
                </c:pt>
                <c:pt idx="37">
                  <c:v>111.18</c:v>
                </c:pt>
                <c:pt idx="38">
                  <c:v>111.18</c:v>
                </c:pt>
                <c:pt idx="39">
                  <c:v>111.18</c:v>
                </c:pt>
                <c:pt idx="40">
                  <c:v>111.18</c:v>
                </c:pt>
                <c:pt idx="41">
                  <c:v>111.18</c:v>
                </c:pt>
                <c:pt idx="42">
                  <c:v>111.18</c:v>
                </c:pt>
                <c:pt idx="43">
                  <c:v>111.18</c:v>
                </c:pt>
                <c:pt idx="44">
                  <c:v>111.18</c:v>
                </c:pt>
                <c:pt idx="45">
                  <c:v>111.18</c:v>
                </c:pt>
                <c:pt idx="46">
                  <c:v>111.18</c:v>
                </c:pt>
                <c:pt idx="47">
                  <c:v>111.18</c:v>
                </c:pt>
                <c:pt idx="48">
                  <c:v>111.18</c:v>
                </c:pt>
                <c:pt idx="49">
                  <c:v>111.18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E9-4BC2-99E4-1D40ABB2C088}"/>
            </c:ext>
          </c:extLst>
        </c:ser>
        <c:ser>
          <c:idx val="4"/>
          <c:order val="4"/>
          <c:tx>
            <c:strRef>
              <c:f>EInzelwertkarte!$B$51</c:f>
              <c:strCache>
                <c:ptCount val="1"/>
                <c:pt idx="0">
                  <c:v>OSG</c:v>
                </c:pt>
              </c:strCache>
            </c:strRef>
          </c:tx>
          <c:spPr>
            <a:ln w="25400">
              <a:solidFill>
                <a:srgbClr val="FF3131"/>
              </a:solidFill>
              <a:prstDash val="sysDash"/>
            </a:ln>
          </c:spPr>
          <c:marker>
            <c:symbol val="none"/>
          </c:marker>
          <c:val>
            <c:numRef>
              <c:f>EInzelwertkarte!$C$51:$AZ$51</c:f>
              <c:numCache>
                <c:formatCode>0.0</c:formatCode>
                <c:ptCount val="50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90</c:v>
                </c:pt>
                <c:pt idx="34">
                  <c:v>90</c:v>
                </c:pt>
                <c:pt idx="35">
                  <c:v>90</c:v>
                </c:pt>
                <c:pt idx="36">
                  <c:v>90</c:v>
                </c:pt>
                <c:pt idx="37">
                  <c:v>90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90</c:v>
                </c:pt>
                <c:pt idx="45">
                  <c:v>90</c:v>
                </c:pt>
                <c:pt idx="46">
                  <c:v>90</c:v>
                </c:pt>
                <c:pt idx="47">
                  <c:v>90</c:v>
                </c:pt>
                <c:pt idx="48">
                  <c:v>90</c:v>
                </c:pt>
                <c:pt idx="4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E9-4BC2-99E4-1D40ABB2C088}"/>
            </c:ext>
          </c:extLst>
        </c:ser>
        <c:ser>
          <c:idx val="5"/>
          <c:order val="5"/>
          <c:tx>
            <c:strRef>
              <c:f>EInzelwertkarte!$B$52</c:f>
              <c:strCache>
                <c:ptCount val="1"/>
                <c:pt idx="0">
                  <c:v>USG</c:v>
                </c:pt>
              </c:strCache>
            </c:strRef>
          </c:tx>
          <c:spPr>
            <a:ln w="25400">
              <a:solidFill>
                <a:srgbClr val="FF3131"/>
              </a:solidFill>
              <a:prstDash val="sysDash"/>
            </a:ln>
          </c:spPr>
          <c:marker>
            <c:symbol val="none"/>
          </c:marker>
          <c:val>
            <c:numRef>
              <c:f>EInzelwertkarte!$C$52:$AZ$52</c:f>
              <c:numCache>
                <c:formatCode>0.0</c:formatCode>
                <c:ptCount val="50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140</c:v>
                </c:pt>
                <c:pt idx="7">
                  <c:v>140</c:v>
                </c:pt>
                <c:pt idx="8">
                  <c:v>140</c:v>
                </c:pt>
                <c:pt idx="9">
                  <c:v>140</c:v>
                </c:pt>
                <c:pt idx="10">
                  <c:v>140</c:v>
                </c:pt>
                <c:pt idx="11">
                  <c:v>140</c:v>
                </c:pt>
                <c:pt idx="12">
                  <c:v>140</c:v>
                </c:pt>
                <c:pt idx="13">
                  <c:v>140</c:v>
                </c:pt>
                <c:pt idx="14">
                  <c:v>140</c:v>
                </c:pt>
                <c:pt idx="15">
                  <c:v>140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140</c:v>
                </c:pt>
                <c:pt idx="21">
                  <c:v>140</c:v>
                </c:pt>
                <c:pt idx="22">
                  <c:v>140</c:v>
                </c:pt>
                <c:pt idx="23">
                  <c:v>140</c:v>
                </c:pt>
                <c:pt idx="24">
                  <c:v>140</c:v>
                </c:pt>
                <c:pt idx="25">
                  <c:v>140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140</c:v>
                </c:pt>
                <c:pt idx="36">
                  <c:v>140</c:v>
                </c:pt>
                <c:pt idx="37">
                  <c:v>140</c:v>
                </c:pt>
                <c:pt idx="38">
                  <c:v>140</c:v>
                </c:pt>
                <c:pt idx="39">
                  <c:v>140</c:v>
                </c:pt>
                <c:pt idx="40">
                  <c:v>140</c:v>
                </c:pt>
                <c:pt idx="41">
                  <c:v>140</c:v>
                </c:pt>
                <c:pt idx="42">
                  <c:v>140</c:v>
                </c:pt>
                <c:pt idx="43">
                  <c:v>140</c:v>
                </c:pt>
                <c:pt idx="44">
                  <c:v>140</c:v>
                </c:pt>
                <c:pt idx="45">
                  <c:v>140</c:v>
                </c:pt>
                <c:pt idx="46">
                  <c:v>140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E9-4BC2-99E4-1D40ABB2C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759824"/>
        <c:axId val="159940816"/>
      </c:lineChart>
      <c:catAx>
        <c:axId val="8475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994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994081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84759824"/>
        <c:crosses val="autoZero"/>
        <c:crossBetween val="between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495009408803E-2"/>
          <c:y val="0.74666648034299854"/>
          <c:w val="0.24213930988960972"/>
          <c:h val="0.122650684171775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Sample Range Chart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3131"/>
              </a:solidFill>
              <a:ln>
                <a:solidFill>
                  <a:srgbClr val="FF3131"/>
                </a:solidFill>
                <a:prstDash val="solid"/>
              </a:ln>
            </c:spPr>
          </c:marker>
          <c:val>
            <c:numRef>
              <c:f>'I-MR'!#REF!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7-47BB-8D2C-A4E2C2244733}"/>
            </c:ext>
          </c:extLst>
        </c:ser>
        <c:ser>
          <c:idx val="1"/>
          <c:order val="1"/>
          <c:tx>
            <c:v>Uclr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'I-MR'!#REF!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7-47BB-8D2C-A4E2C2244733}"/>
            </c:ext>
          </c:extLst>
        </c:ser>
        <c:ser>
          <c:idx val="2"/>
          <c:order val="2"/>
          <c:tx>
            <c:v>Lclr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'I-MR'!#REF!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7-47BB-8D2C-A4E2C2244733}"/>
            </c:ext>
          </c:extLst>
        </c:ser>
        <c:ser>
          <c:idx val="3"/>
          <c:order val="3"/>
          <c:tx>
            <c:v>rbar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'I-MR'!#REF!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17-47BB-8D2C-A4E2C2244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17912"/>
        <c:axId val="449627984"/>
      </c:lineChart>
      <c:catAx>
        <c:axId val="1151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962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62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117912"/>
        <c:crosses val="autoZero"/>
        <c:crossBetween val="between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Process Capability Representation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3131"/>
              </a:solidFill>
              <a:ln>
                <a:solidFill>
                  <a:srgbClr val="FF3131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6C-4373-9387-41B873560AD7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339933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6C-4373-9387-41B873560AD7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3131"/>
              </a:solidFill>
              <a:ln>
                <a:solidFill>
                  <a:srgbClr val="FF3131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C6C-4373-9387-41B873560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marker val="1"/>
        <c:smooth val="0"/>
        <c:axId val="187247960"/>
        <c:axId val="187244824"/>
      </c:lineChart>
      <c:catAx>
        <c:axId val="18724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44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7244824"/>
        <c:scaling>
          <c:orientation val="minMax"/>
          <c:max val="200"/>
          <c:min val="-2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47960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A4E48D-8F4E-4247-ADE6-03C70B72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7BFD2F-01CC-4878-BDF6-15236BC3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15</xdr:row>
      <xdr:rowOff>0</xdr:rowOff>
    </xdr:from>
    <xdr:to>
      <xdr:col>52</xdr:col>
      <xdr:colOff>304800</xdr:colOff>
      <xdr:row>42</xdr:row>
      <xdr:rowOff>133350</xdr:rowOff>
    </xdr:to>
    <xdr:graphicFrame macro="">
      <xdr:nvGraphicFramePr>
        <xdr:cNvPr id="20485" name="Diagramm 5">
          <a:extLst>
            <a:ext uri="{FF2B5EF4-FFF2-40B4-BE49-F238E27FC236}">
              <a16:creationId xmlns:a16="http://schemas.microsoft.com/office/drawing/2014/main" id="{00000000-0008-0000-0000-000005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54</xdr:row>
      <xdr:rowOff>0</xdr:rowOff>
    </xdr:from>
    <xdr:to>
      <xdr:col>56</xdr:col>
      <xdr:colOff>238125</xdr:colOff>
      <xdr:row>54</xdr:row>
      <xdr:rowOff>0</xdr:rowOff>
    </xdr:to>
    <xdr:graphicFrame macro="">
      <xdr:nvGraphicFramePr>
        <xdr:cNvPr id="20486" name="Diagramm 6">
          <a:extLst>
            <a:ext uri="{FF2B5EF4-FFF2-40B4-BE49-F238E27FC236}">
              <a16:creationId xmlns:a16="http://schemas.microsoft.com/office/drawing/2014/main" id="{00000000-0008-0000-0000-00000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64</xdr:col>
      <xdr:colOff>428625</xdr:colOff>
      <xdr:row>17</xdr:row>
      <xdr:rowOff>28575</xdr:rowOff>
    </xdr:from>
    <xdr:to>
      <xdr:col>64</xdr:col>
      <xdr:colOff>504825</xdr:colOff>
      <xdr:row>17</xdr:row>
      <xdr:rowOff>28575</xdr:rowOff>
    </xdr:to>
    <xdr:sp macro="" textlink="">
      <xdr:nvSpPr>
        <xdr:cNvPr id="20487" name="Line 7">
          <a:extLst>
            <a:ext uri="{FF2B5EF4-FFF2-40B4-BE49-F238E27FC236}">
              <a16:creationId xmlns:a16="http://schemas.microsoft.com/office/drawing/2014/main" id="{00000000-0008-0000-0000-000007500000}"/>
            </a:ext>
          </a:extLst>
        </xdr:cNvPr>
        <xdr:cNvSpPr>
          <a:spLocks noChangeShapeType="1"/>
        </xdr:cNvSpPr>
      </xdr:nvSpPr>
      <xdr:spPr bwMode="auto">
        <a:xfrm>
          <a:off x="17945100" y="333375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228600</xdr:colOff>
      <xdr:row>17</xdr:row>
      <xdr:rowOff>9525</xdr:rowOff>
    </xdr:from>
    <xdr:to>
      <xdr:col>65</xdr:col>
      <xdr:colOff>400050</xdr:colOff>
      <xdr:row>17</xdr:row>
      <xdr:rowOff>9525</xdr:rowOff>
    </xdr:to>
    <xdr:sp macro="" textlink="">
      <xdr:nvSpPr>
        <xdr:cNvPr id="20488" name="Line 8">
          <a:extLst>
            <a:ext uri="{FF2B5EF4-FFF2-40B4-BE49-F238E27FC236}">
              <a16:creationId xmlns:a16="http://schemas.microsoft.com/office/drawing/2014/main" id="{00000000-0008-0000-0000-000008500000}"/>
            </a:ext>
          </a:extLst>
        </xdr:cNvPr>
        <xdr:cNvSpPr>
          <a:spLocks noChangeShapeType="1"/>
        </xdr:cNvSpPr>
      </xdr:nvSpPr>
      <xdr:spPr bwMode="auto">
        <a:xfrm>
          <a:off x="18354675" y="3314700"/>
          <a:ext cx="171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409575</xdr:colOff>
      <xdr:row>19</xdr:row>
      <xdr:rowOff>28575</xdr:rowOff>
    </xdr:from>
    <xdr:to>
      <xdr:col>64</xdr:col>
      <xdr:colOff>485775</xdr:colOff>
      <xdr:row>19</xdr:row>
      <xdr:rowOff>28575</xdr:rowOff>
    </xdr:to>
    <xdr:sp macro="" textlink="">
      <xdr:nvSpPr>
        <xdr:cNvPr id="20489" name="Line 9">
          <a:extLst>
            <a:ext uri="{FF2B5EF4-FFF2-40B4-BE49-F238E27FC236}">
              <a16:creationId xmlns:a16="http://schemas.microsoft.com/office/drawing/2014/main" id="{00000000-0008-0000-0000-000009500000}"/>
            </a:ext>
          </a:extLst>
        </xdr:cNvPr>
        <xdr:cNvSpPr>
          <a:spLocks noChangeShapeType="1"/>
        </xdr:cNvSpPr>
      </xdr:nvSpPr>
      <xdr:spPr bwMode="auto">
        <a:xfrm>
          <a:off x="17926050" y="36576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180975</xdr:colOff>
      <xdr:row>19</xdr:row>
      <xdr:rowOff>9525</xdr:rowOff>
    </xdr:from>
    <xdr:to>
      <xdr:col>65</xdr:col>
      <xdr:colOff>342900</xdr:colOff>
      <xdr:row>19</xdr:row>
      <xdr:rowOff>9525</xdr:rowOff>
    </xdr:to>
    <xdr:sp macro="" textlink="">
      <xdr:nvSpPr>
        <xdr:cNvPr id="20490" name="Line 10">
          <a:extLst>
            <a:ext uri="{FF2B5EF4-FFF2-40B4-BE49-F238E27FC236}">
              <a16:creationId xmlns:a16="http://schemas.microsoft.com/office/drawing/2014/main" id="{00000000-0008-0000-0000-00000A500000}"/>
            </a:ext>
          </a:extLst>
        </xdr:cNvPr>
        <xdr:cNvSpPr>
          <a:spLocks noChangeShapeType="1"/>
        </xdr:cNvSpPr>
      </xdr:nvSpPr>
      <xdr:spPr bwMode="auto">
        <a:xfrm>
          <a:off x="18307050" y="36385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276225</xdr:colOff>
      <xdr:row>54</xdr:row>
      <xdr:rowOff>0</xdr:rowOff>
    </xdr:from>
    <xdr:to>
      <xdr:col>56</xdr:col>
      <xdr:colOff>247650</xdr:colOff>
      <xdr:row>54</xdr:row>
      <xdr:rowOff>0</xdr:rowOff>
    </xdr:to>
    <xdr:graphicFrame macro="">
      <xdr:nvGraphicFramePr>
        <xdr:cNvPr id="20494" name="Diagramm 14">
          <a:extLst>
            <a:ext uri="{FF2B5EF4-FFF2-40B4-BE49-F238E27FC236}">
              <a16:creationId xmlns:a16="http://schemas.microsoft.com/office/drawing/2014/main" id="{00000000-0008-0000-0000-00000E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41</xdr:col>
      <xdr:colOff>43698</xdr:colOff>
      <xdr:row>0</xdr:row>
      <xdr:rowOff>163454</xdr:rowOff>
    </xdr:from>
    <xdr:to>
      <xdr:col>53</xdr:col>
      <xdr:colOff>39311</xdr:colOff>
      <xdr:row>3</xdr:row>
      <xdr:rowOff>77390</xdr:rowOff>
    </xdr:to>
    <xdr:pic>
      <xdr:nvPicPr>
        <xdr:cNvPr id="12" name="Grafik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23E1E9-96A7-463C-8CBD-B8E944CA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2276" y="163454"/>
          <a:ext cx="2799535" cy="777139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0.07488</cdr:x>
      <cdr:y>0.55047</cdr:y>
    </cdr:from>
    <cdr:to>
      <cdr:x>0.8377</cdr:x>
      <cdr:y>0.60268</cdr:y>
    </cdr:to>
    <cdr:grpSp>
      <cdr:nvGrpSpPr>
        <cdr:cNvPr id="26625" name="Group 1">
          <a:extLst xmlns:a="http://schemas.openxmlformats.org/drawingml/2006/main">
            <a:ext uri="{FF2B5EF4-FFF2-40B4-BE49-F238E27FC236}">
              <a16:creationId xmlns:a16="http://schemas.microsoft.com/office/drawing/2014/main" id="{7AB18A74-2F51-7A39-BCC2-9CD85480E0C5}"/>
            </a:ext>
          </a:extLst>
        </cdr:cNvPr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51923" y="406902"/>
          <a:ext cx="3553028" cy="38290"/>
          <a:chOff x="334785" y="859179"/>
          <a:chExt cx="1331957" cy="400950"/>
        </a:xfrm>
      </cdr:grpSpPr>
      <cdr:sp macro="" textlink="">
        <cdr:nvSpPr>
          <cdr:cNvPr id="26626" name="Line 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34785" y="1260129"/>
            <a:ext cx="1331957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FF3131" mc:Ignorable="a14" a14:legacySpreadsheetColorIndex="10"/>
            </a:solidFill>
            <a:prstDash val="dash"/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6627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334785" y="859179"/>
            <a:ext cx="1331957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FF3131" mc:Ignorable="a14" a14:legacySpreadsheetColorIndex="10"/>
            </a:solidFill>
            <a:prstDash val="dash"/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6F873-B40D-47F7-9708-5207EED2D997}">
  <dimension ref="B1:P19"/>
  <sheetViews>
    <sheetView showGridLines="0" tabSelected="1" zoomScaleNormal="100" workbookViewId="0"/>
  </sheetViews>
  <sheetFormatPr baseColWidth="10" defaultColWidth="11.5703125" defaultRowHeight="15" x14ac:dyDescent="0.25"/>
  <cols>
    <col min="1" max="2" width="1.7109375" style="55" customWidth="1"/>
    <col min="3" max="3" width="26" style="55" customWidth="1"/>
    <col min="4" max="4" width="1.140625" style="55" customWidth="1"/>
    <col min="5" max="6" width="11.5703125" style="55"/>
    <col min="7" max="7" width="1.7109375" style="55" customWidth="1"/>
    <col min="8" max="11" width="11.5703125" style="55"/>
    <col min="12" max="12" width="21.42578125" style="55" customWidth="1"/>
    <col min="13" max="13" width="2.140625" style="55" customWidth="1"/>
    <col min="14" max="15" width="11.5703125" style="55"/>
    <col min="16" max="16" width="11.5703125" style="56"/>
    <col min="17" max="16384" width="11.5703125" style="55"/>
  </cols>
  <sheetData>
    <row r="1" spans="2:16" ht="9" customHeight="1" thickBot="1" x14ac:dyDescent="0.3"/>
    <row r="2" spans="2:16" ht="6.75" customHeight="1" thickTop="1" x14ac:dyDescent="0.25"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9"/>
    </row>
    <row r="3" spans="2:16" ht="18.75" customHeight="1" x14ac:dyDescent="0.35">
      <c r="B3" s="60"/>
      <c r="D3" s="92" t="s">
        <v>12</v>
      </c>
      <c r="E3" s="92"/>
      <c r="F3" s="92"/>
      <c r="G3" s="92"/>
      <c r="H3" s="92"/>
      <c r="M3" s="61"/>
    </row>
    <row r="4" spans="2:16" ht="19.5" x14ac:dyDescent="0.3">
      <c r="B4" s="60"/>
      <c r="I4" s="62"/>
      <c r="M4" s="61"/>
      <c r="P4" s="63"/>
    </row>
    <row r="5" spans="2:16" ht="19.5" x14ac:dyDescent="0.3">
      <c r="B5" s="60"/>
      <c r="I5" s="64"/>
      <c r="M5" s="61"/>
      <c r="P5" s="63"/>
    </row>
    <row r="6" spans="2:16" ht="15.75" customHeight="1" x14ac:dyDescent="0.3">
      <c r="B6" s="60"/>
      <c r="M6" s="61"/>
      <c r="P6" s="63"/>
    </row>
    <row r="7" spans="2:16" ht="52.5" customHeight="1" x14ac:dyDescent="0.3">
      <c r="B7" s="60"/>
      <c r="C7" s="65" t="s">
        <v>13</v>
      </c>
      <c r="M7" s="61"/>
      <c r="P7" s="66"/>
    </row>
    <row r="8" spans="2:16" ht="78" customHeight="1" x14ac:dyDescent="0.25">
      <c r="B8" s="60"/>
      <c r="C8" s="67" t="s">
        <v>14</v>
      </c>
      <c r="E8" s="88" t="s">
        <v>15</v>
      </c>
      <c r="F8" s="89"/>
      <c r="G8" s="89"/>
      <c r="H8" s="89"/>
      <c r="I8" s="89"/>
      <c r="J8" s="89"/>
      <c r="K8" s="89"/>
      <c r="L8" s="89"/>
      <c r="M8" s="61"/>
    </row>
    <row r="9" spans="2:16" ht="262.5" customHeight="1" x14ac:dyDescent="0.25">
      <c r="B9" s="60"/>
      <c r="C9" s="67"/>
      <c r="E9" s="68"/>
      <c r="M9" s="61"/>
    </row>
    <row r="10" spans="2:16" ht="108.75" customHeight="1" x14ac:dyDescent="0.25">
      <c r="B10" s="60"/>
      <c r="C10" s="67" t="s">
        <v>16</v>
      </c>
      <c r="E10" s="88" t="s">
        <v>17</v>
      </c>
      <c r="F10" s="89"/>
      <c r="G10" s="89"/>
      <c r="H10" s="89"/>
      <c r="I10" s="89"/>
      <c r="J10" s="89"/>
      <c r="K10" s="89"/>
      <c r="L10" s="89"/>
      <c r="M10" s="61"/>
    </row>
    <row r="11" spans="2:16" ht="102" customHeight="1" x14ac:dyDescent="0.25">
      <c r="B11" s="60"/>
      <c r="C11" s="67" t="s">
        <v>18</v>
      </c>
      <c r="E11" s="88" t="s">
        <v>19</v>
      </c>
      <c r="F11" s="89"/>
      <c r="G11" s="89"/>
      <c r="H11" s="89"/>
      <c r="I11" s="89"/>
      <c r="J11" s="89"/>
      <c r="K11" s="89"/>
      <c r="L11" s="89"/>
      <c r="M11" s="61"/>
    </row>
    <row r="12" spans="2:16" s="71" customFormat="1" ht="34.5" customHeight="1" x14ac:dyDescent="0.2">
      <c r="B12" s="69"/>
      <c r="C12" s="70"/>
      <c r="E12" s="93" t="s">
        <v>20</v>
      </c>
      <c r="F12" s="93"/>
      <c r="G12" s="93"/>
      <c r="H12" s="93"/>
      <c r="I12" s="93"/>
      <c r="J12" s="93"/>
      <c r="K12" s="93"/>
      <c r="L12" s="93"/>
      <c r="M12" s="94"/>
      <c r="P12" s="72"/>
    </row>
    <row r="13" spans="2:16" ht="104.25" customHeight="1" x14ac:dyDescent="0.25">
      <c r="B13" s="60"/>
      <c r="C13" s="67" t="s">
        <v>21</v>
      </c>
      <c r="E13" s="88" t="s">
        <v>22</v>
      </c>
      <c r="F13" s="89"/>
      <c r="G13" s="89"/>
      <c r="H13" s="89"/>
      <c r="I13" s="89"/>
      <c r="J13" s="89"/>
      <c r="K13" s="89"/>
      <c r="L13" s="89"/>
      <c r="M13" s="61"/>
    </row>
    <row r="14" spans="2:16" ht="53.25" customHeight="1" x14ac:dyDescent="0.25">
      <c r="B14" s="60"/>
      <c r="E14" s="86" t="s">
        <v>23</v>
      </c>
      <c r="F14" s="87"/>
      <c r="G14" s="87"/>
      <c r="H14" s="87"/>
      <c r="I14" s="87"/>
      <c r="J14" s="87"/>
      <c r="K14" s="87"/>
      <c r="L14" s="87"/>
      <c r="M14" s="61"/>
    </row>
    <row r="15" spans="2:16" ht="6" customHeight="1" x14ac:dyDescent="0.25">
      <c r="B15" s="60"/>
      <c r="M15" s="61"/>
    </row>
    <row r="16" spans="2:16" ht="42" customHeight="1" x14ac:dyDescent="0.25">
      <c r="B16" s="60"/>
      <c r="E16" s="88" t="s">
        <v>24</v>
      </c>
      <c r="F16" s="89"/>
      <c r="G16" s="89"/>
      <c r="H16" s="89"/>
      <c r="I16" s="89"/>
      <c r="J16" s="89"/>
      <c r="K16" s="89"/>
      <c r="L16" s="89"/>
      <c r="M16" s="61"/>
    </row>
    <row r="17" spans="2:13" ht="24" customHeight="1" x14ac:dyDescent="0.3">
      <c r="B17" s="60"/>
      <c r="C17" s="73"/>
      <c r="E17" s="90" t="s">
        <v>25</v>
      </c>
      <c r="F17" s="91"/>
      <c r="G17" s="91"/>
      <c r="H17" s="91"/>
      <c r="I17" s="91"/>
      <c r="J17" s="91"/>
      <c r="K17" s="91"/>
      <c r="L17" s="91"/>
      <c r="M17" s="61"/>
    </row>
    <row r="18" spans="2:13" ht="6" customHeight="1" thickBot="1" x14ac:dyDescent="0.3">
      <c r="B18" s="74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6"/>
    </row>
    <row r="19" spans="2:13" ht="15.75" thickTop="1" x14ac:dyDescent="0.25"/>
  </sheetData>
  <sheetProtection algorithmName="SHA-512" hashValue="OWXBxiRZOEeCQhsotbzQ8+YXPMg4h6eCVXuWR6vkB86FUYma6Fnr1uRfod1ISay+Jg7QCldqpaeRnKgvjekM8A==" saltValue="q7Ero0DTz6hWK0mY/UfzCg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92EFD1F5-284B-4FD0-B0E5-77A39DECA5A4}"/>
    <hyperlink ref="E14:L14" r:id="rId2" display="https://www.sixsigma-lean.com/community/" xr:uid="{5726EE8C-8FDF-4994-9134-78F62930F2E4}"/>
    <hyperlink ref="E17" r:id="rId3" display="info@sixsigma-lean.com" xr:uid="{3EB2374B-FDC6-4ADC-AC86-B7EA930C208B}"/>
    <hyperlink ref="E17:L17" r:id="rId4" display="mailto:info@sixsigma-lean.com" xr:uid="{AD9381D4-C8AE-4C43-8E06-78A0F871DD3C}"/>
    <hyperlink ref="E12" r:id="rId5" xr:uid="{16908DCA-B913-40AA-8547-35B7BA77B40B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BO57"/>
  <sheetViews>
    <sheetView showGridLines="0" zoomScaleNormal="100" workbookViewId="0"/>
  </sheetViews>
  <sheetFormatPr baseColWidth="10" defaultColWidth="9.140625" defaultRowHeight="12.75" x14ac:dyDescent="0.2"/>
  <cols>
    <col min="1" max="1" width="5.7109375" style="1" customWidth="1"/>
    <col min="2" max="2" width="9.140625" style="1" customWidth="1"/>
    <col min="3" max="5" width="3.28515625" style="1" customWidth="1"/>
    <col min="6" max="52" width="3.28515625" style="2" customWidth="1"/>
    <col min="53" max="53" width="5.7109375" style="2" customWidth="1"/>
    <col min="54" max="55" width="5.7109375" style="1" customWidth="1"/>
    <col min="56" max="56" width="6.7109375" style="1" customWidth="1"/>
    <col min="57" max="57" width="5.7109375" style="1" customWidth="1"/>
    <col min="58" max="16384" width="9.140625" style="1"/>
  </cols>
  <sheetData>
    <row r="1" spans="1:67" s="54" customFormat="1" ht="18" customHeight="1" x14ac:dyDescent="0.3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</row>
    <row r="2" spans="1:67" ht="50.45" customHeight="1" x14ac:dyDescent="0.2">
      <c r="A2" s="80"/>
      <c r="B2" s="97" t="s">
        <v>26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80"/>
      <c r="BC2" s="80"/>
      <c r="BD2" s="80"/>
      <c r="BE2" s="80"/>
    </row>
    <row r="3" spans="1:67" hidden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</row>
    <row r="4" spans="1:67" ht="6.75" customHeight="1" x14ac:dyDescent="0.2"/>
    <row r="5" spans="1:67" x14ac:dyDescent="0.2">
      <c r="B5" s="82" t="s">
        <v>7</v>
      </c>
      <c r="E5" s="95" t="s">
        <v>10</v>
      </c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AI5" s="82" t="s">
        <v>40</v>
      </c>
      <c r="AJ5" s="1"/>
      <c r="AK5" s="1"/>
      <c r="AL5" s="100" t="s">
        <v>41</v>
      </c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2"/>
    </row>
    <row r="6" spans="1:67" ht="6.75" customHeight="1" x14ac:dyDescent="0.2"/>
    <row r="7" spans="1:67" ht="6.75" customHeight="1" x14ac:dyDescent="0.2"/>
    <row r="8" spans="1:67" x14ac:dyDescent="0.2">
      <c r="B8" s="82" t="s">
        <v>8</v>
      </c>
      <c r="E8" s="6" t="s">
        <v>28</v>
      </c>
      <c r="F8" s="78">
        <v>90</v>
      </c>
      <c r="AI8" s="6" t="s">
        <v>29</v>
      </c>
      <c r="AJ8" s="78">
        <v>140</v>
      </c>
      <c r="AV8" s="2" t="s">
        <v>5</v>
      </c>
      <c r="BA8" s="7"/>
      <c r="BB8" s="8"/>
    </row>
    <row r="9" spans="1:67" s="9" customFormat="1" x14ac:dyDescent="0.2">
      <c r="E9" s="10"/>
      <c r="F9" s="1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53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0"/>
      <c r="AJ9" s="13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0"/>
      <c r="BB9" s="8"/>
    </row>
    <row r="10" spans="1:67" s="9" customFormat="1" x14ac:dyDescent="0.2">
      <c r="E10" s="10" t="s">
        <v>31</v>
      </c>
      <c r="F10" s="77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0" t="s">
        <v>30</v>
      </c>
      <c r="AJ10" s="77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 t="s">
        <v>32</v>
      </c>
      <c r="AW10" s="12"/>
      <c r="AX10" s="12"/>
      <c r="AY10" s="12"/>
      <c r="AZ10" s="12"/>
      <c r="BA10" s="10"/>
      <c r="BB10" s="8"/>
    </row>
    <row r="12" spans="1:67" ht="12.75" hidden="1" customHeight="1" x14ac:dyDescent="0.2">
      <c r="A12" s="3"/>
      <c r="B12" s="3"/>
      <c r="C12" s="3"/>
      <c r="D12" s="3"/>
      <c r="E12" s="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</row>
    <row r="13" spans="1:67" ht="12.75" customHeight="1" thickBot="1" x14ac:dyDescent="0.25"/>
    <row r="14" spans="1:67" ht="12.75" customHeight="1" x14ac:dyDescent="0.2">
      <c r="B14" s="85" t="s">
        <v>42</v>
      </c>
      <c r="BH14" s="14"/>
      <c r="BI14" s="15"/>
      <c r="BJ14" s="15"/>
      <c r="BK14" s="15"/>
      <c r="BL14" s="15"/>
      <c r="BM14" s="15"/>
      <c r="BN14" s="15"/>
      <c r="BO14" s="16"/>
    </row>
    <row r="15" spans="1:67" ht="12.75" customHeight="1" x14ac:dyDescent="0.2">
      <c r="BH15" s="19"/>
      <c r="BI15" s="99" t="s">
        <v>27</v>
      </c>
      <c r="BJ15" s="99"/>
      <c r="BK15" s="99"/>
      <c r="BL15" s="99"/>
      <c r="BM15" s="17"/>
      <c r="BN15" s="17"/>
      <c r="BO15" s="18"/>
    </row>
    <row r="16" spans="1:67" ht="12.75" customHeight="1" x14ac:dyDescent="0.2">
      <c r="BH16" s="19"/>
      <c r="BI16" s="17"/>
      <c r="BJ16" s="17"/>
      <c r="BK16" s="17"/>
      <c r="BL16" s="17"/>
      <c r="BM16" s="17"/>
      <c r="BN16" s="17"/>
      <c r="BO16" s="18"/>
    </row>
    <row r="17" spans="60:67" ht="12.75" customHeight="1" x14ac:dyDescent="0.2">
      <c r="BH17" s="19"/>
      <c r="BI17" s="17"/>
      <c r="BJ17" s="17"/>
      <c r="BK17" s="17"/>
      <c r="BL17" s="17"/>
      <c r="BM17" s="17"/>
      <c r="BN17" s="17"/>
      <c r="BO17" s="18"/>
    </row>
    <row r="18" spans="60:67" ht="12.75" customHeight="1" x14ac:dyDescent="0.2">
      <c r="BH18" s="19"/>
      <c r="BI18" s="20" t="s">
        <v>35</v>
      </c>
      <c r="BJ18" s="21" t="s">
        <v>0</v>
      </c>
      <c r="BK18" s="79">
        <f>BK22+BK28*BK24/BK30</f>
        <v>144.34326530612248</v>
      </c>
      <c r="BL18" s="17"/>
      <c r="BM18" s="17" t="s">
        <v>34</v>
      </c>
      <c r="BN18" s="17"/>
      <c r="BO18" s="18"/>
    </row>
    <row r="19" spans="60:67" ht="12.75" customHeight="1" x14ac:dyDescent="0.2">
      <c r="BH19" s="19"/>
      <c r="BI19" s="17"/>
      <c r="BJ19" s="17"/>
      <c r="BK19" s="17"/>
      <c r="BL19" s="17"/>
      <c r="BM19" s="17"/>
      <c r="BN19" s="17"/>
      <c r="BO19" s="18"/>
    </row>
    <row r="20" spans="60:67" ht="12.75" customHeight="1" x14ac:dyDescent="0.2">
      <c r="BH20" s="19"/>
      <c r="BI20" s="20" t="s">
        <v>36</v>
      </c>
      <c r="BJ20" s="21" t="s">
        <v>0</v>
      </c>
      <c r="BK20" s="79">
        <f>BK22-BK28*BK24/BK30</f>
        <v>78.016734693877552</v>
      </c>
      <c r="BL20" s="17"/>
      <c r="BM20" s="17" t="s">
        <v>33</v>
      </c>
      <c r="BN20" s="17"/>
      <c r="BO20" s="18"/>
    </row>
    <row r="21" spans="60:67" ht="12.75" customHeight="1" x14ac:dyDescent="0.2">
      <c r="BH21" s="19"/>
      <c r="BI21" s="17"/>
      <c r="BJ21" s="17"/>
      <c r="BK21" s="17"/>
      <c r="BL21" s="17"/>
      <c r="BM21" s="17"/>
      <c r="BN21" s="17"/>
      <c r="BO21" s="18"/>
    </row>
    <row r="22" spans="60:67" ht="12.75" customHeight="1" x14ac:dyDescent="0.2">
      <c r="BH22" s="19"/>
      <c r="BI22" s="20" t="s">
        <v>37</v>
      </c>
      <c r="BJ22" s="21" t="s">
        <v>0</v>
      </c>
      <c r="BK22" s="79">
        <f>AVERAGE(C46:AZ46)</f>
        <v>111.18</v>
      </c>
      <c r="BL22" s="17"/>
      <c r="BM22" s="17"/>
      <c r="BN22" s="17"/>
      <c r="BO22" s="18"/>
    </row>
    <row r="23" spans="60:67" ht="12.75" customHeight="1" x14ac:dyDescent="0.2">
      <c r="BH23" s="19"/>
      <c r="BI23" s="17"/>
      <c r="BJ23" s="17"/>
      <c r="BK23" s="17"/>
      <c r="BL23" s="17"/>
      <c r="BM23" s="17"/>
      <c r="BN23" s="17"/>
      <c r="BO23" s="18"/>
    </row>
    <row r="24" spans="60:67" ht="12.75" customHeight="1" x14ac:dyDescent="0.2">
      <c r="BH24" s="19"/>
      <c r="BI24" s="20" t="s">
        <v>39</v>
      </c>
      <c r="BJ24" s="21" t="s">
        <v>0</v>
      </c>
      <c r="BK24" s="79">
        <f>AVERAGE(C48:AZ48)</f>
        <v>12.469387755102041</v>
      </c>
      <c r="BL24" s="17"/>
      <c r="BM24" s="17"/>
      <c r="BN24" s="17"/>
      <c r="BO24" s="18"/>
    </row>
    <row r="25" spans="60:67" ht="12.75" customHeight="1" x14ac:dyDescent="0.2">
      <c r="BH25" s="19"/>
      <c r="BI25" s="17"/>
      <c r="BJ25" s="17"/>
      <c r="BK25" s="17"/>
      <c r="BL25" s="17"/>
      <c r="BM25" s="17"/>
      <c r="BN25" s="17"/>
      <c r="BO25" s="18"/>
    </row>
    <row r="26" spans="60:67" ht="12.75" customHeight="1" x14ac:dyDescent="0.2">
      <c r="BH26" s="19"/>
      <c r="BI26" s="20" t="s">
        <v>38</v>
      </c>
      <c r="BJ26" s="21" t="s">
        <v>4</v>
      </c>
      <c r="BK26" s="81">
        <v>2</v>
      </c>
      <c r="BL26" s="17"/>
      <c r="BM26" s="17"/>
      <c r="BN26" s="17"/>
      <c r="BO26" s="18"/>
    </row>
    <row r="27" spans="60:67" ht="12.75" customHeight="1" x14ac:dyDescent="0.2">
      <c r="BH27" s="19"/>
      <c r="BI27" s="17"/>
      <c r="BJ27" s="17"/>
      <c r="BK27" s="17"/>
      <c r="BL27" s="17"/>
      <c r="BM27" s="17"/>
      <c r="BN27" s="17"/>
      <c r="BO27" s="18"/>
    </row>
    <row r="28" spans="60:67" ht="12.75" customHeight="1" x14ac:dyDescent="0.2">
      <c r="BH28" s="19"/>
      <c r="BI28" s="20" t="s">
        <v>3</v>
      </c>
      <c r="BJ28" s="21" t="s">
        <v>4</v>
      </c>
      <c r="BK28" s="81">
        <v>3</v>
      </c>
      <c r="BL28" s="17"/>
      <c r="BM28" s="17"/>
      <c r="BN28" s="17"/>
      <c r="BO28" s="18"/>
    </row>
    <row r="29" spans="60:67" ht="12.75" customHeight="1" x14ac:dyDescent="0.2">
      <c r="BH29" s="19"/>
      <c r="BI29" s="17"/>
      <c r="BJ29" s="17"/>
      <c r="BK29" s="17"/>
      <c r="BL29" s="17"/>
      <c r="BM29" s="17"/>
      <c r="BN29" s="17"/>
      <c r="BO29" s="18"/>
    </row>
    <row r="30" spans="60:67" ht="12.75" customHeight="1" x14ac:dyDescent="0.2">
      <c r="BH30" s="19"/>
      <c r="BI30" s="20" t="s">
        <v>2</v>
      </c>
      <c r="BJ30" s="21" t="s">
        <v>4</v>
      </c>
      <c r="BK30" s="81">
        <v>1.1279999999999999</v>
      </c>
      <c r="BL30" s="17"/>
      <c r="BM30" s="17"/>
      <c r="BN30" s="17"/>
      <c r="BO30" s="18"/>
    </row>
    <row r="31" spans="60:67" ht="12.75" customHeight="1" x14ac:dyDescent="0.2">
      <c r="BH31" s="19"/>
      <c r="BI31" s="17"/>
      <c r="BJ31" s="17"/>
      <c r="BK31" s="17"/>
      <c r="BL31" s="17"/>
      <c r="BM31" s="17"/>
      <c r="BN31" s="17"/>
      <c r="BO31" s="18"/>
    </row>
    <row r="32" spans="60:67" ht="12.75" customHeight="1" thickBot="1" x14ac:dyDescent="0.25">
      <c r="BH32" s="22"/>
      <c r="BI32" s="23"/>
      <c r="BJ32" s="23"/>
      <c r="BK32" s="23"/>
      <c r="BL32" s="23"/>
      <c r="BM32" s="23"/>
      <c r="BN32" s="23"/>
      <c r="BO32" s="24"/>
    </row>
    <row r="33" spans="2:60" ht="12.75" customHeight="1" x14ac:dyDescent="0.2"/>
    <row r="34" spans="2:60" ht="12.75" customHeight="1" x14ac:dyDescent="0.2"/>
    <row r="35" spans="2:60" ht="12.75" customHeight="1" x14ac:dyDescent="0.2"/>
    <row r="36" spans="2:60" ht="12.75" customHeight="1" x14ac:dyDescent="0.2"/>
    <row r="37" spans="2:60" ht="12.75" customHeight="1" x14ac:dyDescent="0.2">
      <c r="B37" s="4"/>
    </row>
    <row r="38" spans="2:60" x14ac:dyDescent="0.2">
      <c r="E38" s="17"/>
    </row>
    <row r="39" spans="2:60" x14ac:dyDescent="0.2">
      <c r="E39" s="25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G39" s="27"/>
      <c r="BH39" s="27"/>
    </row>
    <row r="40" spans="2:60" x14ac:dyDescent="0.2">
      <c r="E40" s="25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G40" s="28"/>
      <c r="BH40" s="28"/>
    </row>
    <row r="41" spans="2:60" x14ac:dyDescent="0.2">
      <c r="E41" s="25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6"/>
      <c r="BE41" s="29"/>
      <c r="BG41" s="28"/>
      <c r="BH41" s="28"/>
    </row>
    <row r="42" spans="2:60" x14ac:dyDescent="0.2">
      <c r="E42" s="25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6"/>
      <c r="BE42" s="29"/>
      <c r="BG42" s="28"/>
      <c r="BH42" s="28"/>
    </row>
    <row r="43" spans="2:60" x14ac:dyDescent="0.2">
      <c r="E43" s="25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E43" s="30"/>
      <c r="BG43" s="28"/>
      <c r="BH43" s="28"/>
    </row>
    <row r="44" spans="2:60" x14ac:dyDescent="0.2">
      <c r="E44" s="25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6"/>
      <c r="BE44" s="29"/>
    </row>
    <row r="45" spans="2:60" x14ac:dyDescent="0.2">
      <c r="B45" s="51" t="s">
        <v>9</v>
      </c>
      <c r="C45" s="52">
        <v>1</v>
      </c>
      <c r="D45" s="52">
        <v>2</v>
      </c>
      <c r="E45" s="52">
        <v>3</v>
      </c>
      <c r="F45" s="52">
        <v>4</v>
      </c>
      <c r="G45" s="52">
        <v>5</v>
      </c>
      <c r="H45" s="52">
        <v>6</v>
      </c>
      <c r="I45" s="52">
        <v>7</v>
      </c>
      <c r="J45" s="52">
        <v>8</v>
      </c>
      <c r="K45" s="52">
        <v>9</v>
      </c>
      <c r="L45" s="52">
        <v>10</v>
      </c>
      <c r="M45" s="52">
        <v>11</v>
      </c>
      <c r="N45" s="52">
        <v>12</v>
      </c>
      <c r="O45" s="52">
        <v>13</v>
      </c>
      <c r="P45" s="52">
        <v>14</v>
      </c>
      <c r="Q45" s="52">
        <v>15</v>
      </c>
      <c r="R45" s="52">
        <v>16</v>
      </c>
      <c r="S45" s="52">
        <v>17</v>
      </c>
      <c r="T45" s="52">
        <v>18</v>
      </c>
      <c r="U45" s="52">
        <v>19</v>
      </c>
      <c r="V45" s="52">
        <v>20</v>
      </c>
      <c r="W45" s="52">
        <v>21</v>
      </c>
      <c r="X45" s="52">
        <v>22</v>
      </c>
      <c r="Y45" s="52">
        <v>23</v>
      </c>
      <c r="Z45" s="52">
        <v>24</v>
      </c>
      <c r="AA45" s="52">
        <v>25</v>
      </c>
      <c r="AB45" s="52">
        <v>26</v>
      </c>
      <c r="AC45" s="52">
        <v>27</v>
      </c>
      <c r="AD45" s="52">
        <v>28</v>
      </c>
      <c r="AE45" s="52">
        <v>29</v>
      </c>
      <c r="AF45" s="52">
        <v>30</v>
      </c>
      <c r="AG45" s="52">
        <v>31</v>
      </c>
      <c r="AH45" s="52">
        <v>32</v>
      </c>
      <c r="AI45" s="52">
        <v>33</v>
      </c>
      <c r="AJ45" s="52">
        <v>34</v>
      </c>
      <c r="AK45" s="52">
        <v>35</v>
      </c>
      <c r="AL45" s="52">
        <v>36</v>
      </c>
      <c r="AM45" s="52">
        <v>37</v>
      </c>
      <c r="AN45" s="52">
        <v>38</v>
      </c>
      <c r="AO45" s="52">
        <v>39</v>
      </c>
      <c r="AP45" s="52">
        <v>40</v>
      </c>
      <c r="AQ45" s="52">
        <v>41</v>
      </c>
      <c r="AR45" s="52">
        <v>42</v>
      </c>
      <c r="AS45" s="52">
        <v>43</v>
      </c>
      <c r="AT45" s="52">
        <v>44</v>
      </c>
      <c r="AU45" s="52">
        <v>45</v>
      </c>
      <c r="AV45" s="52">
        <v>46</v>
      </c>
      <c r="AW45" s="52">
        <v>47</v>
      </c>
      <c r="AX45" s="52">
        <v>48</v>
      </c>
      <c r="AY45" s="52">
        <v>49</v>
      </c>
      <c r="AZ45" s="52">
        <v>50</v>
      </c>
      <c r="BE45" s="30"/>
    </row>
    <row r="46" spans="2:60" s="31" customFormat="1" ht="17.25" customHeight="1" x14ac:dyDescent="0.2">
      <c r="B46" s="83" t="s">
        <v>11</v>
      </c>
      <c r="C46" s="84">
        <v>100</v>
      </c>
      <c r="D46" s="84">
        <v>105</v>
      </c>
      <c r="E46" s="84">
        <v>108</v>
      </c>
      <c r="F46" s="84">
        <v>115</v>
      </c>
      <c r="G46" s="84">
        <v>120</v>
      </c>
      <c r="H46" s="84">
        <v>120</v>
      </c>
      <c r="I46" s="84">
        <v>127</v>
      </c>
      <c r="J46" s="84">
        <v>123</v>
      </c>
      <c r="K46" s="84">
        <v>120</v>
      </c>
      <c r="L46" s="84">
        <v>105</v>
      </c>
      <c r="M46" s="84">
        <v>99</v>
      </c>
      <c r="N46" s="84">
        <v>153</v>
      </c>
      <c r="O46" s="84">
        <v>98</v>
      </c>
      <c r="P46" s="84">
        <v>120</v>
      </c>
      <c r="Q46" s="84">
        <v>127</v>
      </c>
      <c r="R46" s="84">
        <v>123</v>
      </c>
      <c r="S46" s="84">
        <v>120</v>
      </c>
      <c r="T46" s="84">
        <v>105</v>
      </c>
      <c r="U46" s="84">
        <v>99</v>
      </c>
      <c r="V46" s="84">
        <v>120</v>
      </c>
      <c r="W46" s="84">
        <v>127</v>
      </c>
      <c r="X46" s="84">
        <v>123</v>
      </c>
      <c r="Y46" s="84">
        <v>120</v>
      </c>
      <c r="Z46" s="84">
        <v>105</v>
      </c>
      <c r="AA46" s="84">
        <v>99</v>
      </c>
      <c r="AB46" s="84">
        <v>110</v>
      </c>
      <c r="AC46" s="84">
        <v>98</v>
      </c>
      <c r="AD46" s="84">
        <v>120</v>
      </c>
      <c r="AE46" s="84">
        <v>127</v>
      </c>
      <c r="AF46" s="84">
        <v>123</v>
      </c>
      <c r="AG46" s="84">
        <v>120</v>
      </c>
      <c r="AH46" s="84">
        <v>105</v>
      </c>
      <c r="AI46" s="84">
        <v>99</v>
      </c>
      <c r="AJ46" s="84">
        <v>110</v>
      </c>
      <c r="AK46" s="84">
        <v>98</v>
      </c>
      <c r="AL46" s="84">
        <v>65</v>
      </c>
      <c r="AM46" s="84">
        <v>108</v>
      </c>
      <c r="AN46" s="84">
        <v>110</v>
      </c>
      <c r="AO46" s="84">
        <v>123</v>
      </c>
      <c r="AP46" s="84">
        <v>120</v>
      </c>
      <c r="AQ46" s="84">
        <v>105</v>
      </c>
      <c r="AR46" s="84">
        <v>99</v>
      </c>
      <c r="AS46" s="84">
        <v>110</v>
      </c>
      <c r="AT46" s="84">
        <v>98</v>
      </c>
      <c r="AU46" s="84">
        <v>65</v>
      </c>
      <c r="AV46" s="84">
        <v>108</v>
      </c>
      <c r="AW46" s="84">
        <v>110</v>
      </c>
      <c r="AX46" s="84">
        <v>114</v>
      </c>
      <c r="AY46" s="84">
        <v>112</v>
      </c>
      <c r="AZ46" s="84">
        <v>121</v>
      </c>
      <c r="BE46" s="32"/>
      <c r="BF46" s="33"/>
    </row>
    <row r="47" spans="2:60" s="34" customFormat="1" ht="12" customHeight="1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7"/>
      <c r="AZ47" s="37"/>
      <c r="BA47" s="38"/>
      <c r="BD47" s="39"/>
      <c r="BE47" s="40"/>
    </row>
    <row r="48" spans="2:60" s="41" customFormat="1" ht="12" customHeight="1" x14ac:dyDescent="0.2">
      <c r="B48" s="42" t="s">
        <v>1</v>
      </c>
      <c r="C48" s="43"/>
      <c r="D48" s="43">
        <f t="shared" ref="D48:G48" si="0">IF(D46&lt;&gt;"",ABS(D46-C46),"")</f>
        <v>5</v>
      </c>
      <c r="E48" s="43">
        <f t="shared" si="0"/>
        <v>3</v>
      </c>
      <c r="F48" s="43">
        <f t="shared" si="0"/>
        <v>7</v>
      </c>
      <c r="G48" s="43">
        <f t="shared" si="0"/>
        <v>5</v>
      </c>
      <c r="H48" s="43">
        <f t="shared" ref="H48" si="1">IF(H46&lt;&gt;"",ABS(H46-G46),"")</f>
        <v>0</v>
      </c>
      <c r="I48" s="43">
        <f t="shared" ref="I48" si="2">IF(I46&lt;&gt;"",ABS(I46-H46),"")</f>
        <v>7</v>
      </c>
      <c r="J48" s="43">
        <f t="shared" ref="J48" si="3">IF(J46&lt;&gt;"",ABS(J46-I46),"")</f>
        <v>4</v>
      </c>
      <c r="K48" s="43">
        <f t="shared" ref="K48" si="4">IF(K46&lt;&gt;"",ABS(K46-J46),"")</f>
        <v>3</v>
      </c>
      <c r="L48" s="43">
        <f t="shared" ref="L48" si="5">IF(L46&lt;&gt;"",ABS(L46-K46),"")</f>
        <v>15</v>
      </c>
      <c r="M48" s="43">
        <f t="shared" ref="M48" si="6">IF(M46&lt;&gt;"",ABS(M46-L46),"")</f>
        <v>6</v>
      </c>
      <c r="N48" s="43">
        <f t="shared" ref="N48" si="7">IF(N46&lt;&gt;"",ABS(N46-M46),"")</f>
        <v>54</v>
      </c>
      <c r="O48" s="43">
        <f t="shared" ref="O48" si="8">IF(O46&lt;&gt;"",ABS(O46-N46),"")</f>
        <v>55</v>
      </c>
      <c r="P48" s="43">
        <f t="shared" ref="P48" si="9">IF(P46&lt;&gt;"",ABS(P46-O46),"")</f>
        <v>22</v>
      </c>
      <c r="Q48" s="43">
        <f t="shared" ref="Q48" si="10">IF(Q46&lt;&gt;"",ABS(Q46-P46),"")</f>
        <v>7</v>
      </c>
      <c r="R48" s="43">
        <f t="shared" ref="R48" si="11">IF(R46&lt;&gt;"",ABS(R46-Q46),"")</f>
        <v>4</v>
      </c>
      <c r="S48" s="43">
        <f t="shared" ref="S48" si="12">IF(S46&lt;&gt;"",ABS(S46-R46),"")</f>
        <v>3</v>
      </c>
      <c r="T48" s="43">
        <f t="shared" ref="T48" si="13">IF(T46&lt;&gt;"",ABS(T46-S46),"")</f>
        <v>15</v>
      </c>
      <c r="U48" s="43">
        <f t="shared" ref="U48" si="14">IF(U46&lt;&gt;"",ABS(U46-T46),"")</f>
        <v>6</v>
      </c>
      <c r="V48" s="43">
        <f t="shared" ref="V48" si="15">IF(V46&lt;&gt;"",ABS(V46-U46),"")</f>
        <v>21</v>
      </c>
      <c r="W48" s="43">
        <f t="shared" ref="W48" si="16">IF(W46&lt;&gt;"",ABS(W46-V46),"")</f>
        <v>7</v>
      </c>
      <c r="X48" s="43">
        <f t="shared" ref="X48" si="17">IF(X46&lt;&gt;"",ABS(X46-W46),"")</f>
        <v>4</v>
      </c>
      <c r="Y48" s="43">
        <f t="shared" ref="Y48" si="18">IF(Y46&lt;&gt;"",ABS(Y46-X46),"")</f>
        <v>3</v>
      </c>
      <c r="Z48" s="43">
        <f t="shared" ref="Z48" si="19">IF(Z46&lt;&gt;"",ABS(Z46-Y46),"")</f>
        <v>15</v>
      </c>
      <c r="AA48" s="43">
        <f t="shared" ref="AA48" si="20">IF(AA46&lt;&gt;"",ABS(AA46-Z46),"")</f>
        <v>6</v>
      </c>
      <c r="AB48" s="43">
        <f t="shared" ref="AB48" si="21">IF(AB46&lt;&gt;"",ABS(AB46-AA46),"")</f>
        <v>11</v>
      </c>
      <c r="AC48" s="43">
        <f t="shared" ref="AC48" si="22">IF(AC46&lt;&gt;"",ABS(AC46-AB46),"")</f>
        <v>12</v>
      </c>
      <c r="AD48" s="43">
        <f t="shared" ref="AD48" si="23">IF(AD46&lt;&gt;"",ABS(AD46-AC46),"")</f>
        <v>22</v>
      </c>
      <c r="AE48" s="43">
        <f t="shared" ref="AE48" si="24">IF(AE46&lt;&gt;"",ABS(AE46-AD46),"")</f>
        <v>7</v>
      </c>
      <c r="AF48" s="43">
        <f t="shared" ref="AF48" si="25">IF(AF46&lt;&gt;"",ABS(AF46-AE46),"")</f>
        <v>4</v>
      </c>
      <c r="AG48" s="43">
        <f t="shared" ref="AG48" si="26">IF(AG46&lt;&gt;"",ABS(AG46-AF46),"")</f>
        <v>3</v>
      </c>
      <c r="AH48" s="43">
        <f t="shared" ref="AH48" si="27">IF(AH46&lt;&gt;"",ABS(AH46-AG46),"")</f>
        <v>15</v>
      </c>
      <c r="AI48" s="43">
        <f t="shared" ref="AI48" si="28">IF(AI46&lt;&gt;"",ABS(AI46-AH46),"")</f>
        <v>6</v>
      </c>
      <c r="AJ48" s="43">
        <f t="shared" ref="AJ48" si="29">IF(AJ46&lt;&gt;"",ABS(AJ46-AI46),"")</f>
        <v>11</v>
      </c>
      <c r="AK48" s="43">
        <f t="shared" ref="AK48" si="30">IF(AK46&lt;&gt;"",ABS(AK46-AJ46),"")</f>
        <v>12</v>
      </c>
      <c r="AL48" s="43">
        <f t="shared" ref="AL48" si="31">IF(AL46&lt;&gt;"",ABS(AL46-AK46),"")</f>
        <v>33</v>
      </c>
      <c r="AM48" s="43">
        <f t="shared" ref="AM48" si="32">IF(AM46&lt;&gt;"",ABS(AM46-AL46),"")</f>
        <v>43</v>
      </c>
      <c r="AN48" s="43">
        <f t="shared" ref="AN48" si="33">IF(AN46&lt;&gt;"",ABS(AN46-AM46),"")</f>
        <v>2</v>
      </c>
      <c r="AO48" s="43">
        <f t="shared" ref="AO48" si="34">IF(AO46&lt;&gt;"",ABS(AO46-AN46),"")</f>
        <v>13</v>
      </c>
      <c r="AP48" s="43">
        <f t="shared" ref="AP48" si="35">IF(AP46&lt;&gt;"",ABS(AP46-AO46),"")</f>
        <v>3</v>
      </c>
      <c r="AQ48" s="43">
        <f t="shared" ref="AQ48" si="36">IF(AQ46&lt;&gt;"",ABS(AQ46-AP46),"")</f>
        <v>15</v>
      </c>
      <c r="AR48" s="43">
        <f t="shared" ref="AR48" si="37">IF(AR46&lt;&gt;"",ABS(AR46-AQ46),"")</f>
        <v>6</v>
      </c>
      <c r="AS48" s="43">
        <f t="shared" ref="AS48" si="38">IF(AS46&lt;&gt;"",ABS(AS46-AR46),"")</f>
        <v>11</v>
      </c>
      <c r="AT48" s="43">
        <f t="shared" ref="AT48" si="39">IF(AT46&lt;&gt;"",ABS(AT46-AS46),"")</f>
        <v>12</v>
      </c>
      <c r="AU48" s="43">
        <f t="shared" ref="AU48" si="40">IF(AU46&lt;&gt;"",ABS(AU46-AT46),"")</f>
        <v>33</v>
      </c>
      <c r="AV48" s="43">
        <f t="shared" ref="AV48" si="41">IF(AV46&lt;&gt;"",ABS(AV46-AU46),"")</f>
        <v>43</v>
      </c>
      <c r="AW48" s="43">
        <f t="shared" ref="AW48" si="42">IF(AW46&lt;&gt;"",ABS(AW46-AV46),"")</f>
        <v>2</v>
      </c>
      <c r="AX48" s="43">
        <f t="shared" ref="AX48" si="43">IF(AX46&lt;&gt;"",ABS(AX46-AW46),"")</f>
        <v>4</v>
      </c>
      <c r="AY48" s="43">
        <f t="shared" ref="AY48" si="44">IF(AY46&lt;&gt;"",ABS(AY46-AX46),"")</f>
        <v>2</v>
      </c>
      <c r="AZ48" s="43">
        <f t="shared" ref="AZ48" si="45">IF(AZ46&lt;&gt;"",ABS(AZ46-AY46),"")</f>
        <v>9</v>
      </c>
      <c r="BA48" s="44"/>
      <c r="BD48" s="45"/>
      <c r="BE48" s="46"/>
    </row>
    <row r="49" spans="1:58" s="41" customFormat="1" ht="12" customHeight="1" x14ac:dyDescent="0.2">
      <c r="B49" s="42" t="str">
        <f>IF(AND($F$10&lt;&gt;"",$F$10&lt;$BK$18),"OG","OEG")</f>
        <v>OEG</v>
      </c>
      <c r="C49" s="47">
        <f t="shared" ref="C49:AH49" si="46">IF(AND($F$10&lt;&gt;"",$F$10&lt;$BK$18),$F$10,$BK$18)</f>
        <v>144.34326530612248</v>
      </c>
      <c r="D49" s="47">
        <f t="shared" si="46"/>
        <v>144.34326530612248</v>
      </c>
      <c r="E49" s="47">
        <f t="shared" si="46"/>
        <v>144.34326530612248</v>
      </c>
      <c r="F49" s="47">
        <f t="shared" si="46"/>
        <v>144.34326530612248</v>
      </c>
      <c r="G49" s="47">
        <f t="shared" si="46"/>
        <v>144.34326530612248</v>
      </c>
      <c r="H49" s="47">
        <f t="shared" si="46"/>
        <v>144.34326530612248</v>
      </c>
      <c r="I49" s="47">
        <f t="shared" si="46"/>
        <v>144.34326530612248</v>
      </c>
      <c r="J49" s="47">
        <f t="shared" si="46"/>
        <v>144.34326530612248</v>
      </c>
      <c r="K49" s="47">
        <f t="shared" si="46"/>
        <v>144.34326530612248</v>
      </c>
      <c r="L49" s="47">
        <f t="shared" si="46"/>
        <v>144.34326530612248</v>
      </c>
      <c r="M49" s="47">
        <f t="shared" si="46"/>
        <v>144.34326530612248</v>
      </c>
      <c r="N49" s="47">
        <f t="shared" si="46"/>
        <v>144.34326530612248</v>
      </c>
      <c r="O49" s="47">
        <f t="shared" si="46"/>
        <v>144.34326530612248</v>
      </c>
      <c r="P49" s="47">
        <f t="shared" si="46"/>
        <v>144.34326530612248</v>
      </c>
      <c r="Q49" s="47">
        <f t="shared" si="46"/>
        <v>144.34326530612248</v>
      </c>
      <c r="R49" s="47">
        <f t="shared" si="46"/>
        <v>144.34326530612248</v>
      </c>
      <c r="S49" s="47">
        <f t="shared" si="46"/>
        <v>144.34326530612248</v>
      </c>
      <c r="T49" s="47">
        <f t="shared" si="46"/>
        <v>144.34326530612248</v>
      </c>
      <c r="U49" s="47">
        <f t="shared" si="46"/>
        <v>144.34326530612248</v>
      </c>
      <c r="V49" s="47">
        <f t="shared" si="46"/>
        <v>144.34326530612248</v>
      </c>
      <c r="W49" s="47">
        <f t="shared" si="46"/>
        <v>144.34326530612248</v>
      </c>
      <c r="X49" s="47">
        <f t="shared" si="46"/>
        <v>144.34326530612248</v>
      </c>
      <c r="Y49" s="47">
        <f t="shared" si="46"/>
        <v>144.34326530612248</v>
      </c>
      <c r="Z49" s="47">
        <f t="shared" si="46"/>
        <v>144.34326530612248</v>
      </c>
      <c r="AA49" s="47">
        <f t="shared" si="46"/>
        <v>144.34326530612248</v>
      </c>
      <c r="AB49" s="47">
        <f t="shared" si="46"/>
        <v>144.34326530612248</v>
      </c>
      <c r="AC49" s="47">
        <f t="shared" si="46"/>
        <v>144.34326530612248</v>
      </c>
      <c r="AD49" s="47">
        <f t="shared" si="46"/>
        <v>144.34326530612248</v>
      </c>
      <c r="AE49" s="47">
        <f t="shared" si="46"/>
        <v>144.34326530612248</v>
      </c>
      <c r="AF49" s="47">
        <f t="shared" si="46"/>
        <v>144.34326530612248</v>
      </c>
      <c r="AG49" s="47">
        <f t="shared" si="46"/>
        <v>144.34326530612248</v>
      </c>
      <c r="AH49" s="47">
        <f t="shared" si="46"/>
        <v>144.34326530612248</v>
      </c>
      <c r="AI49" s="47">
        <f t="shared" ref="AI49:AZ49" si="47">IF(AND($F$10&lt;&gt;"",$F$10&lt;$BK$18),$F$10,$BK$18)</f>
        <v>144.34326530612248</v>
      </c>
      <c r="AJ49" s="47">
        <f t="shared" si="47"/>
        <v>144.34326530612248</v>
      </c>
      <c r="AK49" s="47">
        <f t="shared" si="47"/>
        <v>144.34326530612248</v>
      </c>
      <c r="AL49" s="47">
        <f t="shared" si="47"/>
        <v>144.34326530612248</v>
      </c>
      <c r="AM49" s="47">
        <f t="shared" si="47"/>
        <v>144.34326530612248</v>
      </c>
      <c r="AN49" s="47">
        <f t="shared" si="47"/>
        <v>144.34326530612248</v>
      </c>
      <c r="AO49" s="47">
        <f t="shared" si="47"/>
        <v>144.34326530612248</v>
      </c>
      <c r="AP49" s="47">
        <f t="shared" si="47"/>
        <v>144.34326530612248</v>
      </c>
      <c r="AQ49" s="47">
        <f t="shared" si="47"/>
        <v>144.34326530612248</v>
      </c>
      <c r="AR49" s="47">
        <f t="shared" si="47"/>
        <v>144.34326530612248</v>
      </c>
      <c r="AS49" s="47">
        <f t="shared" si="47"/>
        <v>144.34326530612248</v>
      </c>
      <c r="AT49" s="47">
        <f t="shared" si="47"/>
        <v>144.34326530612248</v>
      </c>
      <c r="AU49" s="47">
        <f t="shared" si="47"/>
        <v>144.34326530612248</v>
      </c>
      <c r="AV49" s="47">
        <f t="shared" si="47"/>
        <v>144.34326530612248</v>
      </c>
      <c r="AW49" s="47">
        <f t="shared" si="47"/>
        <v>144.34326530612248</v>
      </c>
      <c r="AX49" s="47">
        <f t="shared" si="47"/>
        <v>144.34326530612248</v>
      </c>
      <c r="AY49" s="47">
        <f t="shared" si="47"/>
        <v>144.34326530612248</v>
      </c>
      <c r="AZ49" s="47">
        <f t="shared" si="47"/>
        <v>144.34326530612248</v>
      </c>
      <c r="BA49" s="44"/>
      <c r="BD49" s="45"/>
      <c r="BE49" s="46"/>
    </row>
    <row r="50" spans="1:58" s="41" customFormat="1" ht="12" customHeight="1" x14ac:dyDescent="0.2">
      <c r="B50" s="42" t="str">
        <f>IF(AND($AJ$10&lt;&gt;"",$AJ$10&gt;$BK$20),"UG","UEG")</f>
        <v>UEG</v>
      </c>
      <c r="C50" s="47">
        <f t="shared" ref="C50:AH50" si="48">IF(AND($AJ$10&lt;&gt;"",$AJ$10&gt;$BK$20),$AJ$10,$BK$20)</f>
        <v>78.016734693877552</v>
      </c>
      <c r="D50" s="47">
        <f t="shared" si="48"/>
        <v>78.016734693877552</v>
      </c>
      <c r="E50" s="47">
        <f t="shared" si="48"/>
        <v>78.016734693877552</v>
      </c>
      <c r="F50" s="47">
        <f t="shared" si="48"/>
        <v>78.016734693877552</v>
      </c>
      <c r="G50" s="47">
        <f t="shared" si="48"/>
        <v>78.016734693877552</v>
      </c>
      <c r="H50" s="47">
        <f t="shared" si="48"/>
        <v>78.016734693877552</v>
      </c>
      <c r="I50" s="47">
        <f t="shared" si="48"/>
        <v>78.016734693877552</v>
      </c>
      <c r="J50" s="47">
        <f t="shared" si="48"/>
        <v>78.016734693877552</v>
      </c>
      <c r="K50" s="47">
        <f t="shared" si="48"/>
        <v>78.016734693877552</v>
      </c>
      <c r="L50" s="47">
        <f t="shared" si="48"/>
        <v>78.016734693877552</v>
      </c>
      <c r="M50" s="47">
        <f t="shared" si="48"/>
        <v>78.016734693877552</v>
      </c>
      <c r="N50" s="47">
        <f t="shared" si="48"/>
        <v>78.016734693877552</v>
      </c>
      <c r="O50" s="47">
        <f t="shared" si="48"/>
        <v>78.016734693877552</v>
      </c>
      <c r="P50" s="47">
        <f t="shared" si="48"/>
        <v>78.016734693877552</v>
      </c>
      <c r="Q50" s="47">
        <f t="shared" si="48"/>
        <v>78.016734693877552</v>
      </c>
      <c r="R50" s="47">
        <f t="shared" si="48"/>
        <v>78.016734693877552</v>
      </c>
      <c r="S50" s="47">
        <f t="shared" si="48"/>
        <v>78.016734693877552</v>
      </c>
      <c r="T50" s="47">
        <f t="shared" si="48"/>
        <v>78.016734693877552</v>
      </c>
      <c r="U50" s="47">
        <f t="shared" si="48"/>
        <v>78.016734693877552</v>
      </c>
      <c r="V50" s="47">
        <f t="shared" si="48"/>
        <v>78.016734693877552</v>
      </c>
      <c r="W50" s="47">
        <f t="shared" si="48"/>
        <v>78.016734693877552</v>
      </c>
      <c r="X50" s="47">
        <f t="shared" si="48"/>
        <v>78.016734693877552</v>
      </c>
      <c r="Y50" s="47">
        <f t="shared" si="48"/>
        <v>78.016734693877552</v>
      </c>
      <c r="Z50" s="47">
        <f t="shared" si="48"/>
        <v>78.016734693877552</v>
      </c>
      <c r="AA50" s="47">
        <f t="shared" si="48"/>
        <v>78.016734693877552</v>
      </c>
      <c r="AB50" s="47">
        <f t="shared" si="48"/>
        <v>78.016734693877552</v>
      </c>
      <c r="AC50" s="47">
        <f t="shared" si="48"/>
        <v>78.016734693877552</v>
      </c>
      <c r="AD50" s="47">
        <f t="shared" si="48"/>
        <v>78.016734693877552</v>
      </c>
      <c r="AE50" s="47">
        <f t="shared" si="48"/>
        <v>78.016734693877552</v>
      </c>
      <c r="AF50" s="47">
        <f t="shared" si="48"/>
        <v>78.016734693877552</v>
      </c>
      <c r="AG50" s="47">
        <f t="shared" si="48"/>
        <v>78.016734693877552</v>
      </c>
      <c r="AH50" s="47">
        <f t="shared" si="48"/>
        <v>78.016734693877552</v>
      </c>
      <c r="AI50" s="47">
        <f t="shared" ref="AI50:AZ50" si="49">IF(AND($AJ$10&lt;&gt;"",$AJ$10&gt;$BK$20),$AJ$10,$BK$20)</f>
        <v>78.016734693877552</v>
      </c>
      <c r="AJ50" s="47">
        <f t="shared" si="49"/>
        <v>78.016734693877552</v>
      </c>
      <c r="AK50" s="47">
        <f t="shared" si="49"/>
        <v>78.016734693877552</v>
      </c>
      <c r="AL50" s="47">
        <f t="shared" si="49"/>
        <v>78.016734693877552</v>
      </c>
      <c r="AM50" s="47">
        <f t="shared" si="49"/>
        <v>78.016734693877552</v>
      </c>
      <c r="AN50" s="47">
        <f t="shared" si="49"/>
        <v>78.016734693877552</v>
      </c>
      <c r="AO50" s="47">
        <f t="shared" si="49"/>
        <v>78.016734693877552</v>
      </c>
      <c r="AP50" s="47">
        <f t="shared" si="49"/>
        <v>78.016734693877552</v>
      </c>
      <c r="AQ50" s="47">
        <f t="shared" si="49"/>
        <v>78.016734693877552</v>
      </c>
      <c r="AR50" s="47">
        <f t="shared" si="49"/>
        <v>78.016734693877552</v>
      </c>
      <c r="AS50" s="47">
        <f t="shared" si="49"/>
        <v>78.016734693877552</v>
      </c>
      <c r="AT50" s="47">
        <f t="shared" si="49"/>
        <v>78.016734693877552</v>
      </c>
      <c r="AU50" s="47">
        <f t="shared" si="49"/>
        <v>78.016734693877552</v>
      </c>
      <c r="AV50" s="47">
        <f t="shared" si="49"/>
        <v>78.016734693877552</v>
      </c>
      <c r="AW50" s="47">
        <f t="shared" si="49"/>
        <v>78.016734693877552</v>
      </c>
      <c r="AX50" s="47">
        <f t="shared" si="49"/>
        <v>78.016734693877552</v>
      </c>
      <c r="AY50" s="47">
        <f t="shared" si="49"/>
        <v>78.016734693877552</v>
      </c>
      <c r="AZ50" s="47">
        <f t="shared" si="49"/>
        <v>78.016734693877552</v>
      </c>
      <c r="BA50" s="44"/>
      <c r="BD50" s="45"/>
      <c r="BE50" s="46"/>
    </row>
    <row r="51" spans="1:58" s="41" customFormat="1" ht="12" customHeight="1" x14ac:dyDescent="0.2">
      <c r="B51" s="42" t="s">
        <v>29</v>
      </c>
      <c r="C51" s="47">
        <f>IF($F$8&lt;&gt;"",$F$8,"")</f>
        <v>90</v>
      </c>
      <c r="D51" s="47">
        <f t="shared" ref="D51:AZ51" si="50">IF($F$8&lt;&gt;"",$F$8,"")</f>
        <v>90</v>
      </c>
      <c r="E51" s="47">
        <f t="shared" si="50"/>
        <v>90</v>
      </c>
      <c r="F51" s="47">
        <f t="shared" si="50"/>
        <v>90</v>
      </c>
      <c r="G51" s="47">
        <f t="shared" si="50"/>
        <v>90</v>
      </c>
      <c r="H51" s="47">
        <f t="shared" si="50"/>
        <v>90</v>
      </c>
      <c r="I51" s="47">
        <f t="shared" si="50"/>
        <v>90</v>
      </c>
      <c r="J51" s="47">
        <f t="shared" si="50"/>
        <v>90</v>
      </c>
      <c r="K51" s="47">
        <f t="shared" si="50"/>
        <v>90</v>
      </c>
      <c r="L51" s="47">
        <f t="shared" si="50"/>
        <v>90</v>
      </c>
      <c r="M51" s="47">
        <f t="shared" si="50"/>
        <v>90</v>
      </c>
      <c r="N51" s="47">
        <f t="shared" si="50"/>
        <v>90</v>
      </c>
      <c r="O51" s="47">
        <f t="shared" si="50"/>
        <v>90</v>
      </c>
      <c r="P51" s="47">
        <f t="shared" si="50"/>
        <v>90</v>
      </c>
      <c r="Q51" s="47">
        <f t="shared" si="50"/>
        <v>90</v>
      </c>
      <c r="R51" s="47">
        <f t="shared" si="50"/>
        <v>90</v>
      </c>
      <c r="S51" s="47">
        <f t="shared" si="50"/>
        <v>90</v>
      </c>
      <c r="T51" s="47">
        <f t="shared" si="50"/>
        <v>90</v>
      </c>
      <c r="U51" s="47">
        <f t="shared" si="50"/>
        <v>90</v>
      </c>
      <c r="V51" s="47">
        <f t="shared" si="50"/>
        <v>90</v>
      </c>
      <c r="W51" s="47">
        <f t="shared" si="50"/>
        <v>90</v>
      </c>
      <c r="X51" s="47">
        <f t="shared" si="50"/>
        <v>90</v>
      </c>
      <c r="Y51" s="47">
        <f t="shared" si="50"/>
        <v>90</v>
      </c>
      <c r="Z51" s="47">
        <f t="shared" si="50"/>
        <v>90</v>
      </c>
      <c r="AA51" s="47">
        <f t="shared" si="50"/>
        <v>90</v>
      </c>
      <c r="AB51" s="47">
        <f t="shared" si="50"/>
        <v>90</v>
      </c>
      <c r="AC51" s="47">
        <f t="shared" si="50"/>
        <v>90</v>
      </c>
      <c r="AD51" s="47">
        <f t="shared" si="50"/>
        <v>90</v>
      </c>
      <c r="AE51" s="47">
        <f t="shared" si="50"/>
        <v>90</v>
      </c>
      <c r="AF51" s="47">
        <f t="shared" si="50"/>
        <v>90</v>
      </c>
      <c r="AG51" s="47">
        <f t="shared" si="50"/>
        <v>90</v>
      </c>
      <c r="AH51" s="47">
        <f t="shared" si="50"/>
        <v>90</v>
      </c>
      <c r="AI51" s="47">
        <f t="shared" si="50"/>
        <v>90</v>
      </c>
      <c r="AJ51" s="47">
        <f t="shared" si="50"/>
        <v>90</v>
      </c>
      <c r="AK51" s="47">
        <f t="shared" si="50"/>
        <v>90</v>
      </c>
      <c r="AL51" s="47">
        <f t="shared" si="50"/>
        <v>90</v>
      </c>
      <c r="AM51" s="47">
        <f t="shared" si="50"/>
        <v>90</v>
      </c>
      <c r="AN51" s="47">
        <f t="shared" si="50"/>
        <v>90</v>
      </c>
      <c r="AO51" s="47">
        <f t="shared" si="50"/>
        <v>90</v>
      </c>
      <c r="AP51" s="47">
        <f t="shared" si="50"/>
        <v>90</v>
      </c>
      <c r="AQ51" s="47">
        <f t="shared" si="50"/>
        <v>90</v>
      </c>
      <c r="AR51" s="47">
        <f t="shared" si="50"/>
        <v>90</v>
      </c>
      <c r="AS51" s="47">
        <f t="shared" si="50"/>
        <v>90</v>
      </c>
      <c r="AT51" s="47">
        <f t="shared" si="50"/>
        <v>90</v>
      </c>
      <c r="AU51" s="47">
        <f t="shared" si="50"/>
        <v>90</v>
      </c>
      <c r="AV51" s="47">
        <f t="shared" si="50"/>
        <v>90</v>
      </c>
      <c r="AW51" s="47">
        <f t="shared" si="50"/>
        <v>90</v>
      </c>
      <c r="AX51" s="47">
        <f t="shared" si="50"/>
        <v>90</v>
      </c>
      <c r="AY51" s="47">
        <f t="shared" si="50"/>
        <v>90</v>
      </c>
      <c r="AZ51" s="47">
        <f t="shared" si="50"/>
        <v>90</v>
      </c>
      <c r="BA51" s="44"/>
      <c r="BD51" s="45"/>
      <c r="BE51" s="46"/>
    </row>
    <row r="52" spans="1:58" s="41" customFormat="1" ht="12" customHeight="1" x14ac:dyDescent="0.2">
      <c r="B52" s="42" t="s">
        <v>28</v>
      </c>
      <c r="C52" s="47">
        <f>IF($AJ$8&lt;&gt;"",$AJ$8,"")</f>
        <v>140</v>
      </c>
      <c r="D52" s="47">
        <f>IF($AJ$8&lt;&gt;"",$AJ$8,"")</f>
        <v>140</v>
      </c>
      <c r="E52" s="47">
        <f>IF($AJ$8&lt;&gt;"",$AJ$8,"")</f>
        <v>140</v>
      </c>
      <c r="F52" s="47">
        <f>IF($AJ$8&lt;&gt;"",$AJ$8,"")</f>
        <v>140</v>
      </c>
      <c r="G52" s="47">
        <f>IF($AJ$8&lt;&gt;"",$AJ$8,"")</f>
        <v>140</v>
      </c>
      <c r="H52" s="47">
        <f t="shared" ref="H52:AN52" si="51">IF($AJ$8&lt;&gt;"",$AJ$8,"")</f>
        <v>140</v>
      </c>
      <c r="I52" s="47">
        <f t="shared" si="51"/>
        <v>140</v>
      </c>
      <c r="J52" s="47">
        <f t="shared" si="51"/>
        <v>140</v>
      </c>
      <c r="K52" s="47">
        <f t="shared" si="51"/>
        <v>140</v>
      </c>
      <c r="L52" s="47">
        <f t="shared" si="51"/>
        <v>140</v>
      </c>
      <c r="M52" s="47">
        <f t="shared" si="51"/>
        <v>140</v>
      </c>
      <c r="N52" s="47">
        <f t="shared" si="51"/>
        <v>140</v>
      </c>
      <c r="O52" s="47">
        <f t="shared" si="51"/>
        <v>140</v>
      </c>
      <c r="P52" s="47">
        <f t="shared" si="51"/>
        <v>140</v>
      </c>
      <c r="Q52" s="47">
        <f t="shared" si="51"/>
        <v>140</v>
      </c>
      <c r="R52" s="47">
        <f t="shared" si="51"/>
        <v>140</v>
      </c>
      <c r="S52" s="47">
        <f t="shared" si="51"/>
        <v>140</v>
      </c>
      <c r="T52" s="47">
        <f t="shared" si="51"/>
        <v>140</v>
      </c>
      <c r="U52" s="47">
        <f t="shared" si="51"/>
        <v>140</v>
      </c>
      <c r="V52" s="47">
        <f t="shared" si="51"/>
        <v>140</v>
      </c>
      <c r="W52" s="47">
        <f t="shared" si="51"/>
        <v>140</v>
      </c>
      <c r="X52" s="47">
        <f t="shared" si="51"/>
        <v>140</v>
      </c>
      <c r="Y52" s="47">
        <f t="shared" si="51"/>
        <v>140</v>
      </c>
      <c r="Z52" s="47">
        <f t="shared" si="51"/>
        <v>140</v>
      </c>
      <c r="AA52" s="47">
        <f t="shared" si="51"/>
        <v>140</v>
      </c>
      <c r="AB52" s="47">
        <f t="shared" si="51"/>
        <v>140</v>
      </c>
      <c r="AC52" s="47">
        <f t="shared" si="51"/>
        <v>140</v>
      </c>
      <c r="AD52" s="47">
        <f t="shared" si="51"/>
        <v>140</v>
      </c>
      <c r="AE52" s="47">
        <f t="shared" si="51"/>
        <v>140</v>
      </c>
      <c r="AF52" s="47">
        <f t="shared" si="51"/>
        <v>140</v>
      </c>
      <c r="AG52" s="47">
        <f t="shared" si="51"/>
        <v>140</v>
      </c>
      <c r="AH52" s="47">
        <f t="shared" si="51"/>
        <v>140</v>
      </c>
      <c r="AI52" s="47">
        <f t="shared" si="51"/>
        <v>140</v>
      </c>
      <c r="AJ52" s="47">
        <f t="shared" si="51"/>
        <v>140</v>
      </c>
      <c r="AK52" s="47">
        <f t="shared" si="51"/>
        <v>140</v>
      </c>
      <c r="AL52" s="47">
        <f t="shared" si="51"/>
        <v>140</v>
      </c>
      <c r="AM52" s="47">
        <f t="shared" si="51"/>
        <v>140</v>
      </c>
      <c r="AN52" s="47">
        <f t="shared" si="51"/>
        <v>140</v>
      </c>
      <c r="AO52" s="47">
        <f t="shared" ref="AO52:AZ52" si="52">IF($AJ$8&lt;&gt;"",$AJ$8,"")</f>
        <v>140</v>
      </c>
      <c r="AP52" s="47">
        <f t="shared" si="52"/>
        <v>140</v>
      </c>
      <c r="AQ52" s="47">
        <f t="shared" si="52"/>
        <v>140</v>
      </c>
      <c r="AR52" s="47">
        <f t="shared" si="52"/>
        <v>140</v>
      </c>
      <c r="AS52" s="47">
        <f t="shared" si="52"/>
        <v>140</v>
      </c>
      <c r="AT52" s="47">
        <f t="shared" si="52"/>
        <v>140</v>
      </c>
      <c r="AU52" s="47">
        <f t="shared" si="52"/>
        <v>140</v>
      </c>
      <c r="AV52" s="47">
        <f t="shared" si="52"/>
        <v>140</v>
      </c>
      <c r="AW52" s="47">
        <f t="shared" si="52"/>
        <v>140</v>
      </c>
      <c r="AX52" s="47">
        <f t="shared" si="52"/>
        <v>140</v>
      </c>
      <c r="AY52" s="47">
        <f t="shared" si="52"/>
        <v>140</v>
      </c>
      <c r="AZ52" s="47">
        <f t="shared" si="52"/>
        <v>140</v>
      </c>
      <c r="BA52" s="42"/>
      <c r="BB52" s="48"/>
      <c r="BC52" s="48"/>
      <c r="BD52" s="49"/>
      <c r="BE52" s="46"/>
    </row>
    <row r="53" spans="1:58" s="41" customFormat="1" ht="12" customHeight="1" x14ac:dyDescent="0.2">
      <c r="B53" s="42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2"/>
      <c r="BB53" s="48"/>
      <c r="BC53" s="48"/>
      <c r="BD53" s="49"/>
      <c r="BE53" s="46"/>
    </row>
    <row r="54" spans="1:58" s="41" customFormat="1" ht="12" customHeight="1" x14ac:dyDescent="0.2">
      <c r="B54" s="42" t="s">
        <v>6</v>
      </c>
      <c r="C54" s="47">
        <f>$BK$22</f>
        <v>111.18</v>
      </c>
      <c r="D54" s="47">
        <f>$BK$22</f>
        <v>111.18</v>
      </c>
      <c r="E54" s="47">
        <f>$BK$22</f>
        <v>111.18</v>
      </c>
      <c r="F54" s="47">
        <f>$BK$22</f>
        <v>111.18</v>
      </c>
      <c r="G54" s="47">
        <f>$BK$22</f>
        <v>111.18</v>
      </c>
      <c r="H54" s="47">
        <f t="shared" ref="H54:AN54" si="53">$BK$22</f>
        <v>111.18</v>
      </c>
      <c r="I54" s="47">
        <f t="shared" si="53"/>
        <v>111.18</v>
      </c>
      <c r="J54" s="47">
        <f t="shared" si="53"/>
        <v>111.18</v>
      </c>
      <c r="K54" s="47">
        <f t="shared" si="53"/>
        <v>111.18</v>
      </c>
      <c r="L54" s="47">
        <f t="shared" si="53"/>
        <v>111.18</v>
      </c>
      <c r="M54" s="47">
        <f t="shared" si="53"/>
        <v>111.18</v>
      </c>
      <c r="N54" s="47">
        <f t="shared" si="53"/>
        <v>111.18</v>
      </c>
      <c r="O54" s="47">
        <f t="shared" si="53"/>
        <v>111.18</v>
      </c>
      <c r="P54" s="47">
        <f t="shared" si="53"/>
        <v>111.18</v>
      </c>
      <c r="Q54" s="47">
        <f t="shared" si="53"/>
        <v>111.18</v>
      </c>
      <c r="R54" s="47">
        <f t="shared" si="53"/>
        <v>111.18</v>
      </c>
      <c r="S54" s="47">
        <f t="shared" si="53"/>
        <v>111.18</v>
      </c>
      <c r="T54" s="47">
        <f t="shared" si="53"/>
        <v>111.18</v>
      </c>
      <c r="U54" s="47">
        <f t="shared" si="53"/>
        <v>111.18</v>
      </c>
      <c r="V54" s="47">
        <f t="shared" si="53"/>
        <v>111.18</v>
      </c>
      <c r="W54" s="47">
        <f t="shared" si="53"/>
        <v>111.18</v>
      </c>
      <c r="X54" s="47">
        <f t="shared" si="53"/>
        <v>111.18</v>
      </c>
      <c r="Y54" s="47">
        <f t="shared" si="53"/>
        <v>111.18</v>
      </c>
      <c r="Z54" s="47">
        <f t="shared" si="53"/>
        <v>111.18</v>
      </c>
      <c r="AA54" s="47">
        <f t="shared" si="53"/>
        <v>111.18</v>
      </c>
      <c r="AB54" s="47">
        <f t="shared" si="53"/>
        <v>111.18</v>
      </c>
      <c r="AC54" s="47">
        <f t="shared" si="53"/>
        <v>111.18</v>
      </c>
      <c r="AD54" s="47">
        <f t="shared" si="53"/>
        <v>111.18</v>
      </c>
      <c r="AE54" s="47">
        <f t="shared" si="53"/>
        <v>111.18</v>
      </c>
      <c r="AF54" s="47">
        <f t="shared" si="53"/>
        <v>111.18</v>
      </c>
      <c r="AG54" s="47">
        <f t="shared" si="53"/>
        <v>111.18</v>
      </c>
      <c r="AH54" s="47">
        <f t="shared" si="53"/>
        <v>111.18</v>
      </c>
      <c r="AI54" s="47">
        <f t="shared" si="53"/>
        <v>111.18</v>
      </c>
      <c r="AJ54" s="47">
        <f t="shared" si="53"/>
        <v>111.18</v>
      </c>
      <c r="AK54" s="47">
        <f t="shared" si="53"/>
        <v>111.18</v>
      </c>
      <c r="AL54" s="47">
        <f t="shared" si="53"/>
        <v>111.18</v>
      </c>
      <c r="AM54" s="47">
        <f t="shared" si="53"/>
        <v>111.18</v>
      </c>
      <c r="AN54" s="47">
        <f t="shared" si="53"/>
        <v>111.18</v>
      </c>
      <c r="AO54" s="47">
        <f t="shared" ref="AO54:AZ54" si="54">$BK$22</f>
        <v>111.18</v>
      </c>
      <c r="AP54" s="47">
        <f t="shared" si="54"/>
        <v>111.18</v>
      </c>
      <c r="AQ54" s="47">
        <f t="shared" si="54"/>
        <v>111.18</v>
      </c>
      <c r="AR54" s="47">
        <f t="shared" si="54"/>
        <v>111.18</v>
      </c>
      <c r="AS54" s="47">
        <f t="shared" si="54"/>
        <v>111.18</v>
      </c>
      <c r="AT54" s="47">
        <f t="shared" si="54"/>
        <v>111.18</v>
      </c>
      <c r="AU54" s="47">
        <f t="shared" si="54"/>
        <v>111.18</v>
      </c>
      <c r="AV54" s="47">
        <f t="shared" si="54"/>
        <v>111.18</v>
      </c>
      <c r="AW54" s="47">
        <f t="shared" si="54"/>
        <v>111.18</v>
      </c>
      <c r="AX54" s="47">
        <f t="shared" si="54"/>
        <v>111.18</v>
      </c>
      <c r="AY54" s="47">
        <f t="shared" si="54"/>
        <v>111.18</v>
      </c>
      <c r="AZ54" s="47">
        <f t="shared" si="54"/>
        <v>111.18</v>
      </c>
      <c r="BA54" s="42"/>
      <c r="BB54" s="48"/>
      <c r="BC54" s="48"/>
      <c r="BD54" s="49"/>
      <c r="BE54" s="46"/>
      <c r="BF54" s="48"/>
    </row>
    <row r="55" spans="1:58" ht="12.75" hidden="1" customHeight="1" x14ac:dyDescent="0.2">
      <c r="A55" s="3"/>
      <c r="B55" s="3"/>
      <c r="C55" s="3"/>
      <c r="D55" s="3"/>
      <c r="E55" s="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</row>
    <row r="56" spans="1:58" x14ac:dyDescent="0.2">
      <c r="A56" s="17"/>
      <c r="B56" s="17"/>
      <c r="C56" s="17"/>
      <c r="D56" s="17"/>
      <c r="E56" s="17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17"/>
      <c r="BC56" s="17"/>
      <c r="BD56" s="17"/>
      <c r="BE56" s="17"/>
      <c r="BF56" s="17"/>
    </row>
    <row r="57" spans="1:58" x14ac:dyDescent="0.2">
      <c r="A57" s="17"/>
      <c r="B57" s="17"/>
      <c r="C57" s="17"/>
      <c r="D57" s="17"/>
      <c r="E57" s="17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17"/>
      <c r="BC57" s="17"/>
      <c r="BD57" s="17"/>
      <c r="BE57" s="17"/>
    </row>
  </sheetData>
  <sheetProtection selectLockedCells="1"/>
  <mergeCells count="4">
    <mergeCell ref="E5:U5"/>
    <mergeCell ref="B2:BA2"/>
    <mergeCell ref="BI15:BL15"/>
    <mergeCell ref="AL5:BA5"/>
  </mergeCells>
  <phoneticPr fontId="0" type="noConversion"/>
  <printOptions horizontalCentered="1"/>
  <pageMargins left="0.51181102362204722" right="0.51181102362204722" top="0.47244094488188981" bottom="0.55118110236220474" header="0.23622047244094491" footer="0.23622047244094491"/>
  <pageSetup paperSize="9" scale="67" orientation="landscape" horizontalDpi="300" verticalDpi="300" r:id="rId1"/>
  <headerFooter alignWithMargins="0">
    <oddFooter>&amp;L&amp;G&amp;C&amp;"-,Standard"Kostenfreie Nutzung für Teilnehmer der Lean Six Sigma Business Community&amp;R&amp;"-,Standard"www.sixsigma-lean.com</oddFooter>
  </headerFooter>
  <rowBreaks count="1" manualBreakCount="1">
    <brk id="33" max="2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EInzelwertkarte</vt:lpstr>
      <vt:lpstr>EInzelwertkarte!Druckbereich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SPC chart</dc:title>
  <dc:subject>Lean Six Sigma Business Community</dc:subject>
  <dc:creator>Vollmer</dc:creator>
  <cp:lastModifiedBy>Dominik Vollmer</cp:lastModifiedBy>
  <cp:lastPrinted>2022-07-19T10:35:21Z</cp:lastPrinted>
  <dcterms:created xsi:type="dcterms:W3CDTF">1998-06-04T21:14:43Z</dcterms:created>
  <dcterms:modified xsi:type="dcterms:W3CDTF">2022-07-19T14:20:08Z</dcterms:modified>
</cp:coreProperties>
</file>